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xr:revisionPtr revIDLastSave="0" documentId="13_ncr:1_{15C9007E-5C0D-4BDF-84CB-9179BEB68937}" xr6:coauthVersionLast="47" xr6:coauthVersionMax="47" xr10:uidLastSave="{00000000-0000-0000-0000-000000000000}"/>
  <bookViews>
    <workbookView xWindow="735" yWindow="735" windowWidth="14400" windowHeight="7823" firstSheet="4" activeTab="4" xr2:uid="{00000000-000D-0000-FFFF-FFFF00000000}"/>
  </bookViews>
  <sheets>
    <sheet name="Dashboard_Appointments" sheetId="7" r:id="rId1"/>
    <sheet name="Dashboard_Feedback" sheetId="8" r:id="rId2"/>
    <sheet name="Dashboard_Resources" sheetId="9" r:id="rId3"/>
    <sheet name="Dashboard_Data" sheetId="13" r:id="rId4"/>
    <sheet name="Pivot Resources" sheetId="17" r:id="rId5"/>
    <sheet name="Pivot Satisfaction" sheetId="16" r:id="rId6"/>
    <sheet name="Pivot Appointments" sheetId="15" r:id="rId7"/>
    <sheet name="Dashboard" sheetId="14" r:id="rId8"/>
  </sheets>
  <definedNames>
    <definedName name="_xlnm.Print_Area" localSheetId="7">Dashboard!$A$1:$L$31</definedName>
    <definedName name="Slicer_Availability">#N/A</definedName>
    <definedName name="Slicer_Department">#N/A</definedName>
    <definedName name="Slicer_Department1">#N/A</definedName>
    <definedName name="Slicer_Department2">#N/A</definedName>
    <definedName name="Slicer_Satisfaction_Level">#N/A</definedName>
    <definedName name="Slicer_Status">#N/A</definedName>
  </definedNames>
  <calcPr calcId="191029"/>
  <pivotCaches>
    <pivotCache cacheId="0" r:id="rId9"/>
    <pivotCache cacheId="1" r:id="rId10"/>
    <pivotCache cacheId="2" r:id="rId11"/>
  </pivotCaches>
  <extLst>
    <ext xmlns:x14="http://schemas.microsoft.com/office/spreadsheetml/2009/9/main" uri="{BBE1A952-AA13-448e-AADC-164F8A28A991}">
      <x14:slicerCaches>
        <x14:slicerCache r:id="rId12"/>
        <x14:slicerCache r:id="rId13"/>
        <x14:slicerCache r:id="rId14"/>
        <x14:slicerCache r:id="rId15"/>
        <x14:slicerCache r:id="rId16"/>
        <x14:slicerCache r:id="rId17"/>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14" l="1"/>
  <c r="A13" i="14"/>
  <c r="A12" i="14"/>
  <c r="A11" i="14"/>
  <c r="A10" i="14"/>
  <c r="A9" i="14"/>
  <c r="J4" i="14"/>
  <c r="B11" i="13"/>
  <c r="H7" i="13"/>
  <c r="G7" i="13"/>
  <c r="F7" i="13"/>
  <c r="E7" i="13"/>
  <c r="H6" i="13"/>
  <c r="G6" i="13"/>
  <c r="F6" i="13"/>
  <c r="E6" i="13"/>
  <c r="H5" i="13"/>
  <c r="G5" i="13"/>
  <c r="F5" i="13"/>
  <c r="E5" i="13"/>
  <c r="H4" i="13"/>
  <c r="G4" i="13"/>
  <c r="F4" i="13"/>
  <c r="E4" i="13"/>
  <c r="H3" i="13"/>
  <c r="G3" i="13"/>
  <c r="F3" i="13"/>
  <c r="E3" i="13"/>
  <c r="H2" i="13"/>
  <c r="G2" i="13"/>
  <c r="F2" i="13"/>
  <c r="E2" i="13"/>
  <c r="B12" i="13"/>
  <c r="B10" i="13"/>
  <c r="A4" i="14" s="1"/>
  <c r="B7" i="13"/>
  <c r="B6" i="13"/>
  <c r="B5" i="13"/>
  <c r="B4" i="13"/>
  <c r="B3" i="13"/>
  <c r="B2" i="13"/>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3" i="8"/>
  <c r="G2" i="8"/>
  <c r="H14" i="14" l="1"/>
  <c r="G14" i="14"/>
  <c r="F14" i="14"/>
  <c r="E14" i="14"/>
  <c r="B14" i="14"/>
  <c r="H13" i="14"/>
  <c r="G13" i="14"/>
  <c r="F13" i="14"/>
  <c r="E13" i="14"/>
  <c r="B13" i="14"/>
  <c r="H12" i="14"/>
  <c r="G12" i="14"/>
  <c r="F12" i="14"/>
  <c r="E12" i="14"/>
  <c r="B12" i="14"/>
  <c r="H11" i="14"/>
  <c r="G11" i="14"/>
  <c r="F11" i="14"/>
  <c r="E11" i="14"/>
  <c r="B11" i="14"/>
  <c r="H10" i="14"/>
  <c r="G10" i="14"/>
  <c r="F10" i="14"/>
  <c r="E10" i="14"/>
  <c r="B10" i="14"/>
  <c r="H9" i="14"/>
  <c r="G9" i="14"/>
  <c r="F9" i="14"/>
  <c r="E9" i="14"/>
  <c r="B9" i="14"/>
  <c r="B14" i="13"/>
  <c r="G4" i="14" s="1"/>
  <c r="B13" i="13"/>
  <c r="D4" i="14" s="1"/>
  <c r="C7" i="13"/>
  <c r="C14" i="14" s="1"/>
  <c r="D7" i="13"/>
  <c r="D14" i="14" s="1"/>
  <c r="C6" i="13"/>
  <c r="C13" i="14" s="1"/>
  <c r="D6" i="13"/>
  <c r="D13" i="14" s="1"/>
  <c r="D5" i="13"/>
  <c r="D12" i="14" s="1"/>
  <c r="C5" i="13"/>
  <c r="C12" i="14" s="1"/>
  <c r="D4" i="13"/>
  <c r="D11" i="14" s="1"/>
  <c r="C4" i="13"/>
  <c r="C11" i="14" s="1"/>
  <c r="D3" i="13"/>
  <c r="D10" i="14" s="1"/>
  <c r="C3" i="13"/>
  <c r="C10" i="14" s="1"/>
  <c r="D2" i="13"/>
  <c r="D9" i="14" s="1"/>
  <c r="C2" i="13"/>
  <c r="C9" i="14" s="1"/>
</calcChain>
</file>

<file path=xl/sharedStrings.xml><?xml version="1.0" encoding="utf-8"?>
<sst xmlns="http://schemas.openxmlformats.org/spreadsheetml/2006/main" count="2718" uniqueCount="900">
  <si>
    <t>Status</t>
  </si>
  <si>
    <t>Appointments</t>
  </si>
  <si>
    <t>AppointmentID</t>
  </si>
  <si>
    <t>PatientID</t>
  </si>
  <si>
    <t>DoctorID</t>
  </si>
  <si>
    <t>Department</t>
  </si>
  <si>
    <t>Date</t>
  </si>
  <si>
    <t>Time</t>
  </si>
  <si>
    <t>N/A</t>
  </si>
  <si>
    <t>P96099</t>
  </si>
  <si>
    <t>D26</t>
  </si>
  <si>
    <t>Cardiology</t>
  </si>
  <si>
    <t>A7515</t>
  </si>
  <si>
    <t>P16262</t>
  </si>
  <si>
    <t>D1</t>
  </si>
  <si>
    <t>Orthopedics</t>
  </si>
  <si>
    <t>No Show</t>
  </si>
  <si>
    <t>A7537</t>
  </si>
  <si>
    <t>P99601</t>
  </si>
  <si>
    <t>D30</t>
  </si>
  <si>
    <t>Completed</t>
  </si>
  <si>
    <t>A8866</t>
  </si>
  <si>
    <t>P55235</t>
  </si>
  <si>
    <t>Neurology</t>
  </si>
  <si>
    <t>Rescheduled</t>
  </si>
  <si>
    <t>A3039</t>
  </si>
  <si>
    <t>P93372</t>
  </si>
  <si>
    <t>D23</t>
  </si>
  <si>
    <t>Pediatric</t>
  </si>
  <si>
    <t>Cancelled</t>
  </si>
  <si>
    <t>A3237</t>
  </si>
  <si>
    <t>P84444</t>
  </si>
  <si>
    <t>A8127</t>
  </si>
  <si>
    <t>P41013</t>
  </si>
  <si>
    <t>D24</t>
  </si>
  <si>
    <t>A7025</t>
  </si>
  <si>
    <t>P17235</t>
  </si>
  <si>
    <t>D10</t>
  </si>
  <si>
    <t>A8462</t>
  </si>
  <si>
    <t>P35768</t>
  </si>
  <si>
    <t>D8</t>
  </si>
  <si>
    <t>A9018</t>
  </si>
  <si>
    <t>P28832</t>
  </si>
  <si>
    <t>D14</t>
  </si>
  <si>
    <t>A7791</t>
  </si>
  <si>
    <t>P29680</t>
  </si>
  <si>
    <t>D28</t>
  </si>
  <si>
    <t>A4362</t>
  </si>
  <si>
    <t>P93978</t>
  </si>
  <si>
    <t>D5</t>
  </si>
  <si>
    <t>P83760</t>
  </si>
  <si>
    <t>A1132</t>
  </si>
  <si>
    <t>P41254</t>
  </si>
  <si>
    <t>A6499</t>
  </si>
  <si>
    <t>P73818</t>
  </si>
  <si>
    <t>D6</t>
  </si>
  <si>
    <t>A2196</t>
  </si>
  <si>
    <t>P79312</t>
  </si>
  <si>
    <t>A7135</t>
  </si>
  <si>
    <t>P82827</t>
  </si>
  <si>
    <t>A8788</t>
  </si>
  <si>
    <t>P25878</t>
  </si>
  <si>
    <t>A1284</t>
  </si>
  <si>
    <t>P93291</t>
  </si>
  <si>
    <t>A7527</t>
  </si>
  <si>
    <t>P14299</t>
  </si>
  <si>
    <t>D29</t>
  </si>
  <si>
    <t>A5514</t>
  </si>
  <si>
    <t>P90461</t>
  </si>
  <si>
    <t>D15</t>
  </si>
  <si>
    <t>Oncology</t>
  </si>
  <si>
    <t>A4853</t>
  </si>
  <si>
    <t>P77174</t>
  </si>
  <si>
    <t>D11</t>
  </si>
  <si>
    <t>A4504</t>
  </si>
  <si>
    <t>P38694</t>
  </si>
  <si>
    <t>General Medicine</t>
  </si>
  <si>
    <t>A2106</t>
  </si>
  <si>
    <t>P45916</t>
  </si>
  <si>
    <t>D25</t>
  </si>
  <si>
    <t>P98707</t>
  </si>
  <si>
    <t>D20</t>
  </si>
  <si>
    <t>A6156</t>
  </si>
  <si>
    <t>P68619</t>
  </si>
  <si>
    <t>A2963</t>
  </si>
  <si>
    <t>P11071</t>
  </si>
  <si>
    <t>D13</t>
  </si>
  <si>
    <t>A1511</t>
  </si>
  <si>
    <t>P18878</t>
  </si>
  <si>
    <t>D27</t>
  </si>
  <si>
    <t>A1949</t>
  </si>
  <si>
    <t>P88817</t>
  </si>
  <si>
    <t>A9088</t>
  </si>
  <si>
    <t>P70452</t>
  </si>
  <si>
    <t>D7</t>
  </si>
  <si>
    <t>A1384</t>
  </si>
  <si>
    <t>P79213</t>
  </si>
  <si>
    <t>A4140</t>
  </si>
  <si>
    <t>P92292</t>
  </si>
  <si>
    <t>D17</t>
  </si>
  <si>
    <t>A6170</t>
  </si>
  <si>
    <t>P46858</t>
  </si>
  <si>
    <t>A5704</t>
  </si>
  <si>
    <t>P10337</t>
  </si>
  <si>
    <t>D12</t>
  </si>
  <si>
    <t>A1762</t>
  </si>
  <si>
    <t>P76416</t>
  </si>
  <si>
    <t>A3377</t>
  </si>
  <si>
    <t>P47558</t>
  </si>
  <si>
    <t>A7484</t>
  </si>
  <si>
    <t>P10851</t>
  </si>
  <si>
    <t>A7950</t>
  </si>
  <si>
    <t>P70960</t>
  </si>
  <si>
    <t>A4062</t>
  </si>
  <si>
    <t>P56742</t>
  </si>
  <si>
    <t>P62667</t>
  </si>
  <si>
    <t>A7608</t>
  </si>
  <si>
    <t>P30132</t>
  </si>
  <si>
    <t>A6966</t>
  </si>
  <si>
    <t>P43686</t>
  </si>
  <si>
    <t>D9</t>
  </si>
  <si>
    <t>A8149</t>
  </si>
  <si>
    <t>P43188</t>
  </si>
  <si>
    <t>D22</t>
  </si>
  <si>
    <t>A8665</t>
  </si>
  <si>
    <t>P35517</t>
  </si>
  <si>
    <t>D16</t>
  </si>
  <si>
    <t>A6187</t>
  </si>
  <si>
    <t>P87789</t>
  </si>
  <si>
    <t>D19</t>
  </si>
  <si>
    <t>A9961</t>
  </si>
  <si>
    <t>P76847</t>
  </si>
  <si>
    <t>A2974</t>
  </si>
  <si>
    <t>P97899</t>
  </si>
  <si>
    <t>A5835</t>
  </si>
  <si>
    <t>P67499</t>
  </si>
  <si>
    <t>D4</t>
  </si>
  <si>
    <t>A6947</t>
  </si>
  <si>
    <t>P22024</t>
  </si>
  <si>
    <t>A1148</t>
  </si>
  <si>
    <t>P61654</t>
  </si>
  <si>
    <t>A9073</t>
  </si>
  <si>
    <t>P25059</t>
  </si>
  <si>
    <t>A6922</t>
  </si>
  <si>
    <t>P80104</t>
  </si>
  <si>
    <t>A9724</t>
  </si>
  <si>
    <t>P89217</t>
  </si>
  <si>
    <t>A7514</t>
  </si>
  <si>
    <t>P40896</t>
  </si>
  <si>
    <t>A9602</t>
  </si>
  <si>
    <t>P93573</t>
  </si>
  <si>
    <t>A3495</t>
  </si>
  <si>
    <t>P27259</t>
  </si>
  <si>
    <t>D3</t>
  </si>
  <si>
    <t>P86378</t>
  </si>
  <si>
    <t>A9488</t>
  </si>
  <si>
    <t>P11866</t>
  </si>
  <si>
    <t>A5762</t>
  </si>
  <si>
    <t>P82148</t>
  </si>
  <si>
    <t>A8076</t>
  </si>
  <si>
    <t>P96356</t>
  </si>
  <si>
    <t>A9964</t>
  </si>
  <si>
    <t>P95475</t>
  </si>
  <si>
    <t>A8328</t>
  </si>
  <si>
    <t>P24760</t>
  </si>
  <si>
    <t>A3096</t>
  </si>
  <si>
    <t>P94013</t>
  </si>
  <si>
    <t>A5851</t>
  </si>
  <si>
    <t>P28262</t>
  </si>
  <si>
    <t>A9029</t>
  </si>
  <si>
    <t>P27012</t>
  </si>
  <si>
    <t>A5016</t>
  </si>
  <si>
    <t>P42600</t>
  </si>
  <si>
    <t>A8410</t>
  </si>
  <si>
    <t>P59519</t>
  </si>
  <si>
    <t>A6602</t>
  </si>
  <si>
    <t>P87869</t>
  </si>
  <si>
    <t>P14071</t>
  </si>
  <si>
    <t>D2</t>
  </si>
  <si>
    <t>A4630</t>
  </si>
  <si>
    <t>P57426</t>
  </si>
  <si>
    <t>A7337</t>
  </si>
  <si>
    <t>P77563</t>
  </si>
  <si>
    <t>A6960</t>
  </si>
  <si>
    <t>P29377</t>
  </si>
  <si>
    <t>A6763</t>
  </si>
  <si>
    <t>P68223</t>
  </si>
  <si>
    <t>A2399</t>
  </si>
  <si>
    <t>P55949</t>
  </si>
  <si>
    <t>A7962</t>
  </si>
  <si>
    <t>P23588</t>
  </si>
  <si>
    <t>A2839</t>
  </si>
  <si>
    <t>P73075</t>
  </si>
  <si>
    <t>A4322</t>
  </si>
  <si>
    <t>P82492</t>
  </si>
  <si>
    <t>A4269</t>
  </si>
  <si>
    <t>P77493</t>
  </si>
  <si>
    <t>A2273</t>
  </si>
  <si>
    <t>P22316</t>
  </si>
  <si>
    <t>A5011</t>
  </si>
  <si>
    <t>P49994</t>
  </si>
  <si>
    <t>A1280</t>
  </si>
  <si>
    <t>P71033</t>
  </si>
  <si>
    <t>A4434</t>
  </si>
  <si>
    <t>P28668</t>
  </si>
  <si>
    <t>A5929</t>
  </si>
  <si>
    <t>P76574</t>
  </si>
  <si>
    <t>A1107</t>
  </si>
  <si>
    <t>P34541</t>
  </si>
  <si>
    <t>D18</t>
  </si>
  <si>
    <t>A8154</t>
  </si>
  <si>
    <t>P28861</t>
  </si>
  <si>
    <t>A3997</t>
  </si>
  <si>
    <t>P11217</t>
  </si>
  <si>
    <t>A1887</t>
  </si>
  <si>
    <t>P56741</t>
  </si>
  <si>
    <t>A2811</t>
  </si>
  <si>
    <t>P19592</t>
  </si>
  <si>
    <t>A7866</t>
  </si>
  <si>
    <t>P94928</t>
  </si>
  <si>
    <t>P50275</t>
  </si>
  <si>
    <t>A4066</t>
  </si>
  <si>
    <t>P73844</t>
  </si>
  <si>
    <t>A1698</t>
  </si>
  <si>
    <t>P50711</t>
  </si>
  <si>
    <t>A9430</t>
  </si>
  <si>
    <t>P30920</t>
  </si>
  <si>
    <t>A4495</t>
  </si>
  <si>
    <t>P26650</t>
  </si>
  <si>
    <t>A3333</t>
  </si>
  <si>
    <t>P22791</t>
  </si>
  <si>
    <t>A5600</t>
  </si>
  <si>
    <t>P17310</t>
  </si>
  <si>
    <t>A4561</t>
  </si>
  <si>
    <t>P61087</t>
  </si>
  <si>
    <t>A1739</t>
  </si>
  <si>
    <t>P81824</t>
  </si>
  <si>
    <t>A2109</t>
  </si>
  <si>
    <t>P24131</t>
  </si>
  <si>
    <t>D21</t>
  </si>
  <si>
    <t>A1157</t>
  </si>
  <si>
    <t>P38330</t>
  </si>
  <si>
    <t>A6884</t>
  </si>
  <si>
    <t>P65114</t>
  </si>
  <si>
    <t>A4146</t>
  </si>
  <si>
    <t>P88218</t>
  </si>
  <si>
    <t>A3067</t>
  </si>
  <si>
    <t>P34644</t>
  </si>
  <si>
    <t>A4312</t>
  </si>
  <si>
    <t>P29322</t>
  </si>
  <si>
    <t>A8481</t>
  </si>
  <si>
    <t>P64103</t>
  </si>
  <si>
    <t>A8951</t>
  </si>
  <si>
    <t>P31843</t>
  </si>
  <si>
    <t>A6060</t>
  </si>
  <si>
    <t>P33026</t>
  </si>
  <si>
    <t>A9814</t>
  </si>
  <si>
    <t>P47436</t>
  </si>
  <si>
    <t>A9209</t>
  </si>
  <si>
    <t>P48965</t>
  </si>
  <si>
    <t>A4611</t>
  </si>
  <si>
    <t>P20771</t>
  </si>
  <si>
    <t>A9807</t>
  </si>
  <si>
    <t>P32966</t>
  </si>
  <si>
    <t>A1390</t>
  </si>
  <si>
    <t>P65077</t>
  </si>
  <si>
    <t>A8552</t>
  </si>
  <si>
    <t>P30147</t>
  </si>
  <si>
    <t>A2077</t>
  </si>
  <si>
    <t>P54890</t>
  </si>
  <si>
    <t>A4393</t>
  </si>
  <si>
    <t>P77589</t>
  </si>
  <si>
    <t>A9429</t>
  </si>
  <si>
    <t>P59917</t>
  </si>
  <si>
    <t>A9519</t>
  </si>
  <si>
    <t>P89260</t>
  </si>
  <si>
    <t>A3483</t>
  </si>
  <si>
    <t>P22612</t>
  </si>
  <si>
    <t>A9319</t>
  </si>
  <si>
    <t>P10983</t>
  </si>
  <si>
    <t>A7880</t>
  </si>
  <si>
    <t>P61404</t>
  </si>
  <si>
    <t>P48563</t>
  </si>
  <si>
    <t>A8498</t>
  </si>
  <si>
    <t>P68408</t>
  </si>
  <si>
    <t>A6824</t>
  </si>
  <si>
    <t>P80709</t>
  </si>
  <si>
    <t>A1087</t>
  </si>
  <si>
    <t>P22483</t>
  </si>
  <si>
    <t>A4414</t>
  </si>
  <si>
    <t>P29433</t>
  </si>
  <si>
    <t>A3515</t>
  </si>
  <si>
    <t>P81174</t>
  </si>
  <si>
    <t>A2655</t>
  </si>
  <si>
    <t>P63392</t>
  </si>
  <si>
    <t>A3613</t>
  </si>
  <si>
    <t>P24186</t>
  </si>
  <si>
    <t>A8377</t>
  </si>
  <si>
    <t>P12075</t>
  </si>
  <si>
    <t>A6529</t>
  </si>
  <si>
    <t>P36565</t>
  </si>
  <si>
    <t>A2906</t>
  </si>
  <si>
    <t>P17033</t>
  </si>
  <si>
    <t>A2994</t>
  </si>
  <si>
    <t>P53406</t>
  </si>
  <si>
    <t>A6194</t>
  </si>
  <si>
    <t>P74577</t>
  </si>
  <si>
    <t>A5675</t>
  </si>
  <si>
    <t>P54686</t>
  </si>
  <si>
    <t>A7625</t>
  </si>
  <si>
    <t>P15042</t>
  </si>
  <si>
    <t>A2478</t>
  </si>
  <si>
    <t>P66658</t>
  </si>
  <si>
    <t>A3419</t>
  </si>
  <si>
    <t>P46158</t>
  </si>
  <si>
    <t>A8571</t>
  </si>
  <si>
    <t>P47910</t>
  </si>
  <si>
    <t>A5158</t>
  </si>
  <si>
    <t>P69894</t>
  </si>
  <si>
    <t>A9474</t>
  </si>
  <si>
    <t>P86247</t>
  </si>
  <si>
    <t>A3302</t>
  </si>
  <si>
    <t>P42193</t>
  </si>
  <si>
    <t>A8884</t>
  </si>
  <si>
    <t>P29032</t>
  </si>
  <si>
    <t>A4568</t>
  </si>
  <si>
    <t>P72811</t>
  </si>
  <si>
    <t>A4659</t>
  </si>
  <si>
    <t>P96259</t>
  </si>
  <si>
    <t>A2509</t>
  </si>
  <si>
    <t>P44251</t>
  </si>
  <si>
    <t>A5133</t>
  </si>
  <si>
    <t>P16884</t>
  </si>
  <si>
    <t>A5428</t>
  </si>
  <si>
    <t>P81817</t>
  </si>
  <si>
    <t>A6482</t>
  </si>
  <si>
    <t>P77843</t>
  </si>
  <si>
    <t>A3214</t>
  </si>
  <si>
    <t>P57937</t>
  </si>
  <si>
    <t>P31668</t>
  </si>
  <si>
    <t>A9946</t>
  </si>
  <si>
    <t>P82099</t>
  </si>
  <si>
    <t>A1914</t>
  </si>
  <si>
    <t>P94085</t>
  </si>
  <si>
    <t>A8524</t>
  </si>
  <si>
    <t>P50596</t>
  </si>
  <si>
    <t>A2924</t>
  </si>
  <si>
    <t>P52297</t>
  </si>
  <si>
    <t>A7356</t>
  </si>
  <si>
    <t>P69830</t>
  </si>
  <si>
    <t>A3207</t>
  </si>
  <si>
    <t>P95953</t>
  </si>
  <si>
    <t>A8095</t>
  </si>
  <si>
    <t>P84949</t>
  </si>
  <si>
    <t>A8676</t>
  </si>
  <si>
    <t>P53519</t>
  </si>
  <si>
    <t>A6110</t>
  </si>
  <si>
    <t>P38037</t>
  </si>
  <si>
    <t>A9091</t>
  </si>
  <si>
    <t>P28397</t>
  </si>
  <si>
    <t>A7078</t>
  </si>
  <si>
    <t>P41694</t>
  </si>
  <si>
    <t>A6318</t>
  </si>
  <si>
    <t>P87617</t>
  </si>
  <si>
    <t>A2447</t>
  </si>
  <si>
    <t>P28106</t>
  </si>
  <si>
    <t>A7151</t>
  </si>
  <si>
    <t>P81675</t>
  </si>
  <si>
    <t>A9386</t>
  </si>
  <si>
    <t>P42541</t>
  </si>
  <si>
    <t>A2462</t>
  </si>
  <si>
    <t>P90961</t>
  </si>
  <si>
    <t>A1120</t>
  </si>
  <si>
    <t>P89375</t>
  </si>
  <si>
    <t>A2187</t>
  </si>
  <si>
    <t>P50132</t>
  </si>
  <si>
    <t>A8535</t>
  </si>
  <si>
    <t>P32413</t>
  </si>
  <si>
    <t>A1625</t>
  </si>
  <si>
    <t>P22184</t>
  </si>
  <si>
    <t>A9986</t>
  </si>
  <si>
    <t>P50298</t>
  </si>
  <si>
    <t>A6445</t>
  </si>
  <si>
    <t>P36715</t>
  </si>
  <si>
    <t>P86657</t>
  </si>
  <si>
    <t>A8557</t>
  </si>
  <si>
    <t>P88279</t>
  </si>
  <si>
    <t>A2482</t>
  </si>
  <si>
    <t>P55468</t>
  </si>
  <si>
    <t>A6526</t>
  </si>
  <si>
    <t>P22511</t>
  </si>
  <si>
    <t>A6440</t>
  </si>
  <si>
    <t>P95021</t>
  </si>
  <si>
    <t>A6172</t>
  </si>
  <si>
    <t>P43786</t>
  </si>
  <si>
    <t>A3589</t>
  </si>
  <si>
    <t>P18635</t>
  </si>
  <si>
    <t>A4019</t>
  </si>
  <si>
    <t>P28088</t>
  </si>
  <si>
    <t>A3259</t>
  </si>
  <si>
    <t>P88045</t>
  </si>
  <si>
    <t>A6695</t>
  </si>
  <si>
    <t>P95964</t>
  </si>
  <si>
    <t>A2197</t>
  </si>
  <si>
    <t>P32057</t>
  </si>
  <si>
    <t>A9356</t>
  </si>
  <si>
    <t>P32295</t>
  </si>
  <si>
    <t>A9238</t>
  </si>
  <si>
    <t>P40762</t>
  </si>
  <si>
    <t>A6497</t>
  </si>
  <si>
    <t>P86619</t>
  </si>
  <si>
    <t>A2454</t>
  </si>
  <si>
    <t>P90601</t>
  </si>
  <si>
    <t>A7982</t>
  </si>
  <si>
    <t>P22337</t>
  </si>
  <si>
    <t>A6772</t>
  </si>
  <si>
    <t>P60677</t>
  </si>
  <si>
    <t>A5366</t>
  </si>
  <si>
    <t>P75831</t>
  </si>
  <si>
    <t>A6174</t>
  </si>
  <si>
    <t>P68253</t>
  </si>
  <si>
    <t>A6971</t>
  </si>
  <si>
    <t>P14650</t>
  </si>
  <si>
    <t>A7748</t>
  </si>
  <si>
    <t>P15250</t>
  </si>
  <si>
    <t>A7444</t>
  </si>
  <si>
    <t>P10797</t>
  </si>
  <si>
    <t>A9632</t>
  </si>
  <si>
    <t>P30694</t>
  </si>
  <si>
    <t>A1765</t>
  </si>
  <si>
    <t>P59755</t>
  </si>
  <si>
    <t>A3732</t>
  </si>
  <si>
    <t>P80770</t>
  </si>
  <si>
    <t>A5220</t>
  </si>
  <si>
    <t>P67482</t>
  </si>
  <si>
    <t>A5292</t>
  </si>
  <si>
    <t>P13204</t>
  </si>
  <si>
    <t>P13916</t>
  </si>
  <si>
    <t>FeedbackID</t>
  </si>
  <si>
    <t>Feedback Score</t>
  </si>
  <si>
    <t>Comments</t>
  </si>
  <si>
    <t>Wait Time (min)</t>
  </si>
  <si>
    <t>Satisfaction Level</t>
  </si>
  <si>
    <t>F1000</t>
  </si>
  <si>
    <t>Delayed response</t>
  </si>
  <si>
    <t>F1001</t>
  </si>
  <si>
    <t>Needs improvement</t>
  </si>
  <si>
    <t>F1002</t>
  </si>
  <si>
    <t>Excellent care</t>
  </si>
  <si>
    <t>F1003</t>
  </si>
  <si>
    <t>Amazing team</t>
  </si>
  <si>
    <t>F1004</t>
  </si>
  <si>
    <t>Great doctors</t>
  </si>
  <si>
    <t>F1005</t>
  </si>
  <si>
    <t>Satisfactory</t>
  </si>
  <si>
    <t>F1006</t>
  </si>
  <si>
    <t>F1007</t>
  </si>
  <si>
    <t>Child-friendly staff</t>
  </si>
  <si>
    <t>F1008</t>
  </si>
  <si>
    <t>F1009</t>
  </si>
  <si>
    <t>F1010</t>
  </si>
  <si>
    <t>Room cleanliness issue</t>
  </si>
  <si>
    <t>F1011</t>
  </si>
  <si>
    <t>Long wait times</t>
  </si>
  <si>
    <t>F1012</t>
  </si>
  <si>
    <t>F1013</t>
  </si>
  <si>
    <t>F1014</t>
  </si>
  <si>
    <t>F1015</t>
  </si>
  <si>
    <t>Very good</t>
  </si>
  <si>
    <t>F1016</t>
  </si>
  <si>
    <t>Average</t>
  </si>
  <si>
    <t>F1017</t>
  </si>
  <si>
    <t>Helpful staff</t>
  </si>
  <si>
    <t>F1018</t>
  </si>
  <si>
    <t>Efficient process</t>
  </si>
  <si>
    <t>F1019</t>
  </si>
  <si>
    <t>F1020</t>
  </si>
  <si>
    <t>F1021</t>
  </si>
  <si>
    <t>F1022</t>
  </si>
  <si>
    <t>F1023</t>
  </si>
  <si>
    <t>F1024</t>
  </si>
  <si>
    <t>Highly recommended</t>
  </si>
  <si>
    <t>F1025</t>
  </si>
  <si>
    <t>F1026</t>
  </si>
  <si>
    <t>F1027</t>
  </si>
  <si>
    <t>F1028</t>
  </si>
  <si>
    <t>F1029</t>
  </si>
  <si>
    <t>F1030</t>
  </si>
  <si>
    <t>F1031</t>
  </si>
  <si>
    <t>F1032</t>
  </si>
  <si>
    <t>F1033</t>
  </si>
  <si>
    <t>F1034</t>
  </si>
  <si>
    <t>F1035</t>
  </si>
  <si>
    <t>F1036</t>
  </si>
  <si>
    <t>F1037</t>
  </si>
  <si>
    <t>F1038</t>
  </si>
  <si>
    <t>F1039</t>
  </si>
  <si>
    <t>Good service</t>
  </si>
  <si>
    <t>F1040</t>
  </si>
  <si>
    <t>F1041</t>
  </si>
  <si>
    <t>F1042</t>
  </si>
  <si>
    <t>F1043</t>
  </si>
  <si>
    <t>F1044</t>
  </si>
  <si>
    <t>F1045</t>
  </si>
  <si>
    <t>F1046</t>
  </si>
  <si>
    <t>F1047</t>
  </si>
  <si>
    <t>F1048</t>
  </si>
  <si>
    <t>F1049</t>
  </si>
  <si>
    <t>F1050</t>
  </si>
  <si>
    <t>F1051</t>
  </si>
  <si>
    <t>F1052</t>
  </si>
  <si>
    <t>F1053</t>
  </si>
  <si>
    <t>F1054</t>
  </si>
  <si>
    <t>F1055</t>
  </si>
  <si>
    <t>F1056</t>
  </si>
  <si>
    <t>F1057</t>
  </si>
  <si>
    <t>F1058</t>
  </si>
  <si>
    <t>F1059</t>
  </si>
  <si>
    <t>F1060</t>
  </si>
  <si>
    <t>F1061</t>
  </si>
  <si>
    <t>F1062</t>
  </si>
  <si>
    <t>F1063</t>
  </si>
  <si>
    <t>F1064</t>
  </si>
  <si>
    <t>F1065</t>
  </si>
  <si>
    <t>F1066</t>
  </si>
  <si>
    <t>F1067</t>
  </si>
  <si>
    <t>F1068</t>
  </si>
  <si>
    <t>F1069</t>
  </si>
  <si>
    <t>F1070</t>
  </si>
  <si>
    <t>F1071</t>
  </si>
  <si>
    <t>F1072</t>
  </si>
  <si>
    <t>F1073</t>
  </si>
  <si>
    <t>F1074</t>
  </si>
  <si>
    <t>F1075</t>
  </si>
  <si>
    <t>F1076</t>
  </si>
  <si>
    <t>F1077</t>
  </si>
  <si>
    <t>F1079</t>
  </si>
  <si>
    <t>F1080</t>
  </si>
  <si>
    <t>F1081</t>
  </si>
  <si>
    <t>F1082</t>
  </si>
  <si>
    <t>F1083</t>
  </si>
  <si>
    <t>F1084</t>
  </si>
  <si>
    <t>F1085</t>
  </si>
  <si>
    <t>F1086</t>
  </si>
  <si>
    <t>F1087</t>
  </si>
  <si>
    <t>F1088</t>
  </si>
  <si>
    <t>F1089</t>
  </si>
  <si>
    <t>F1090</t>
  </si>
  <si>
    <t>F1091</t>
  </si>
  <si>
    <t>F1092</t>
  </si>
  <si>
    <t>F1093</t>
  </si>
  <si>
    <t>F1094</t>
  </si>
  <si>
    <t>F1095</t>
  </si>
  <si>
    <t>F1096</t>
  </si>
  <si>
    <t>F1097</t>
  </si>
  <si>
    <t>F1098</t>
  </si>
  <si>
    <t>F1099</t>
  </si>
  <si>
    <t>F1100</t>
  </si>
  <si>
    <t>F1101</t>
  </si>
  <si>
    <t>F1102</t>
  </si>
  <si>
    <t>F1103</t>
  </si>
  <si>
    <t>F1104</t>
  </si>
  <si>
    <t>F1105</t>
  </si>
  <si>
    <t>F1106</t>
  </si>
  <si>
    <t>F1107</t>
  </si>
  <si>
    <t>F1108</t>
  </si>
  <si>
    <t>F1109</t>
  </si>
  <si>
    <t>F1110</t>
  </si>
  <si>
    <t>F1111</t>
  </si>
  <si>
    <t>F1112</t>
  </si>
  <si>
    <t>F1113</t>
  </si>
  <si>
    <t>F1114</t>
  </si>
  <si>
    <t>F1115</t>
  </si>
  <si>
    <t>F1116</t>
  </si>
  <si>
    <t>F1117</t>
  </si>
  <si>
    <t>F1118</t>
  </si>
  <si>
    <t>F1119</t>
  </si>
  <si>
    <t>F1120</t>
  </si>
  <si>
    <t>F1121</t>
  </si>
  <si>
    <t>F1122</t>
  </si>
  <si>
    <t>F1123</t>
  </si>
  <si>
    <t>F1124</t>
  </si>
  <si>
    <t>F1126</t>
  </si>
  <si>
    <t>F1127</t>
  </si>
  <si>
    <t>F1128</t>
  </si>
  <si>
    <t>F1129</t>
  </si>
  <si>
    <t>F1130</t>
  </si>
  <si>
    <t>F1131</t>
  </si>
  <si>
    <t>F1132</t>
  </si>
  <si>
    <t>F1133</t>
  </si>
  <si>
    <t>F1134</t>
  </si>
  <si>
    <t>F1135</t>
  </si>
  <si>
    <t>F1136</t>
  </si>
  <si>
    <t>F1137</t>
  </si>
  <si>
    <t>F1138</t>
  </si>
  <si>
    <t>F1139</t>
  </si>
  <si>
    <t>F1140</t>
  </si>
  <si>
    <t>F1141</t>
  </si>
  <si>
    <t>F1142</t>
  </si>
  <si>
    <t>F1143</t>
  </si>
  <si>
    <t>F1144</t>
  </si>
  <si>
    <t>F1145</t>
  </si>
  <si>
    <t>F1146</t>
  </si>
  <si>
    <t>F1147</t>
  </si>
  <si>
    <t>F1148</t>
  </si>
  <si>
    <t>F1149</t>
  </si>
  <si>
    <t>F1150</t>
  </si>
  <si>
    <t>F1151</t>
  </si>
  <si>
    <t>F1152</t>
  </si>
  <si>
    <t>F1153</t>
  </si>
  <si>
    <t>F1154</t>
  </si>
  <si>
    <t>F1155</t>
  </si>
  <si>
    <t>F1156</t>
  </si>
  <si>
    <t>F1157</t>
  </si>
  <si>
    <t>F1158</t>
  </si>
  <si>
    <t>F1159</t>
  </si>
  <si>
    <t>F1160</t>
  </si>
  <si>
    <t>F1161</t>
  </si>
  <si>
    <t>F1162</t>
  </si>
  <si>
    <t>F1163</t>
  </si>
  <si>
    <t>F1164</t>
  </si>
  <si>
    <t>F1165</t>
  </si>
  <si>
    <t>F1166</t>
  </si>
  <si>
    <t>F1167</t>
  </si>
  <si>
    <t>F1168</t>
  </si>
  <si>
    <t>F1169</t>
  </si>
  <si>
    <t>F1170</t>
  </si>
  <si>
    <t>F1171</t>
  </si>
  <si>
    <t>F1172</t>
  </si>
  <si>
    <t>F1173</t>
  </si>
  <si>
    <t>F1174</t>
  </si>
  <si>
    <t>F1175</t>
  </si>
  <si>
    <t>F1176</t>
  </si>
  <si>
    <t>F1177</t>
  </si>
  <si>
    <t>F1178</t>
  </si>
  <si>
    <t>F1179</t>
  </si>
  <si>
    <t>F1180</t>
  </si>
  <si>
    <t>F1181</t>
  </si>
  <si>
    <t>F1182</t>
  </si>
  <si>
    <t>F1183</t>
  </si>
  <si>
    <t>F1184</t>
  </si>
  <si>
    <t>F1185</t>
  </si>
  <si>
    <t>F1186</t>
  </si>
  <si>
    <t>F1187</t>
  </si>
  <si>
    <t>F1188</t>
  </si>
  <si>
    <t>F1189</t>
  </si>
  <si>
    <t>F1190</t>
  </si>
  <si>
    <t>F1191</t>
  </si>
  <si>
    <t>F1192</t>
  </si>
  <si>
    <t>F1193</t>
  </si>
  <si>
    <t>F1194</t>
  </si>
  <si>
    <t>F1195</t>
  </si>
  <si>
    <t>F1196</t>
  </si>
  <si>
    <t>F1197</t>
  </si>
  <si>
    <t>F1198</t>
  </si>
  <si>
    <t>F1199</t>
  </si>
  <si>
    <t>ResourceID</t>
  </si>
  <si>
    <t>ResourceType</t>
  </si>
  <si>
    <t>UsageHours</t>
  </si>
  <si>
    <t>Availability</t>
  </si>
  <si>
    <t>R5487</t>
  </si>
  <si>
    <t>Nurse</t>
  </si>
  <si>
    <t>Available</t>
  </si>
  <si>
    <t>R8097</t>
  </si>
  <si>
    <t>Doctor</t>
  </si>
  <si>
    <t>Unavailable</t>
  </si>
  <si>
    <t>R2557</t>
  </si>
  <si>
    <t>Room</t>
  </si>
  <si>
    <t>Under Maintenance</t>
  </si>
  <si>
    <t>R9024</t>
  </si>
  <si>
    <t>R9181</t>
  </si>
  <si>
    <t>R2629</t>
  </si>
  <si>
    <t>R1317</t>
  </si>
  <si>
    <t>R9640</t>
  </si>
  <si>
    <t>R1787</t>
  </si>
  <si>
    <t>R9426</t>
  </si>
  <si>
    <t>Technician</t>
  </si>
  <si>
    <t>In Use</t>
  </si>
  <si>
    <t>R1606</t>
  </si>
  <si>
    <t>R3242</t>
  </si>
  <si>
    <t>R6893</t>
  </si>
  <si>
    <t>R3237</t>
  </si>
  <si>
    <t>R5274</t>
  </si>
  <si>
    <t>R1039</t>
  </si>
  <si>
    <t>R5597</t>
  </si>
  <si>
    <t>R2939</t>
  </si>
  <si>
    <t>R8840</t>
  </si>
  <si>
    <t>R5074</t>
  </si>
  <si>
    <t>R3855</t>
  </si>
  <si>
    <t>R8405</t>
  </si>
  <si>
    <t>R5984</t>
  </si>
  <si>
    <t>Equipment</t>
  </si>
  <si>
    <t>R6968</t>
  </si>
  <si>
    <t>R7116</t>
  </si>
  <si>
    <t>R4399</t>
  </si>
  <si>
    <t>R6261</t>
  </si>
  <si>
    <t>R9923</t>
  </si>
  <si>
    <t>R6097</t>
  </si>
  <si>
    <t>R1624</t>
  </si>
  <si>
    <t>R6385</t>
  </si>
  <si>
    <t>R2625</t>
  </si>
  <si>
    <t>R3097</t>
  </si>
  <si>
    <t>R5532</t>
  </si>
  <si>
    <t>R8648</t>
  </si>
  <si>
    <t>R6744</t>
  </si>
  <si>
    <t>R6436</t>
  </si>
  <si>
    <t>R4593</t>
  </si>
  <si>
    <t>R7325</t>
  </si>
  <si>
    <t>R7808</t>
  </si>
  <si>
    <t>R5805</t>
  </si>
  <si>
    <t>R3667</t>
  </si>
  <si>
    <t>R2833</t>
  </si>
  <si>
    <t>R5799</t>
  </si>
  <si>
    <t>R2825</t>
  </si>
  <si>
    <t>R5252</t>
  </si>
  <si>
    <t>R7354</t>
  </si>
  <si>
    <t>R2717</t>
  </si>
  <si>
    <t>R3782</t>
  </si>
  <si>
    <t>R1276</t>
  </si>
  <si>
    <t>R2832</t>
  </si>
  <si>
    <t>R7226</t>
  </si>
  <si>
    <t>R3607</t>
  </si>
  <si>
    <t>R9177</t>
  </si>
  <si>
    <t>R1427</t>
  </si>
  <si>
    <t>R1381</t>
  </si>
  <si>
    <t>R6613</t>
  </si>
  <si>
    <t>R7395</t>
  </si>
  <si>
    <t>R8110</t>
  </si>
  <si>
    <t>R5282</t>
  </si>
  <si>
    <t>R6766</t>
  </si>
  <si>
    <t>R5926</t>
  </si>
  <si>
    <t>R5415</t>
  </si>
  <si>
    <t>R3528</t>
  </si>
  <si>
    <t>R9442</t>
  </si>
  <si>
    <t>R9566</t>
  </si>
  <si>
    <t>R8012</t>
  </si>
  <si>
    <t>R4883</t>
  </si>
  <si>
    <t>R2401</t>
  </si>
  <si>
    <t>R7211</t>
  </si>
  <si>
    <t>R9738</t>
  </si>
  <si>
    <t>R1429</t>
  </si>
  <si>
    <t>R7486</t>
  </si>
  <si>
    <t>R2221</t>
  </si>
  <si>
    <t>R8679</t>
  </si>
  <si>
    <t>R7880</t>
  </si>
  <si>
    <t>R9173</t>
  </si>
  <si>
    <t>R8674</t>
  </si>
  <si>
    <t>R3194</t>
  </si>
  <si>
    <t>R8628</t>
  </si>
  <si>
    <t>R8103</t>
  </si>
  <si>
    <t>R4911</t>
  </si>
  <si>
    <t>R8724</t>
  </si>
  <si>
    <t>R3152</t>
  </si>
  <si>
    <t>R8641</t>
  </si>
  <si>
    <t>R4369</t>
  </si>
  <si>
    <t>R2354</t>
  </si>
  <si>
    <t>R9147</t>
  </si>
  <si>
    <t>R8105</t>
  </si>
  <si>
    <t>R9167</t>
  </si>
  <si>
    <t>R3746</t>
  </si>
  <si>
    <t>R9081</t>
  </si>
  <si>
    <t>R1794</t>
  </si>
  <si>
    <t>R7782</t>
  </si>
  <si>
    <t>R7818</t>
  </si>
  <si>
    <t>R6399</t>
  </si>
  <si>
    <t>R4520</t>
  </si>
  <si>
    <t>R7243</t>
  </si>
  <si>
    <t>R5582</t>
  </si>
  <si>
    <t>R4033</t>
  </si>
  <si>
    <t>R2577</t>
  </si>
  <si>
    <t>R4743</t>
  </si>
  <si>
    <t>R3325</t>
  </si>
  <si>
    <t>R1133</t>
  </si>
  <si>
    <t>R2734</t>
  </si>
  <si>
    <t>R4411</t>
  </si>
  <si>
    <t>R4657</t>
  </si>
  <si>
    <t>R5595</t>
  </si>
  <si>
    <t>R3368</t>
  </si>
  <si>
    <t>R3590</t>
  </si>
  <si>
    <t>R1636</t>
  </si>
  <si>
    <t>R1419</t>
  </si>
  <si>
    <t>R7729</t>
  </si>
  <si>
    <t>R7577</t>
  </si>
  <si>
    <t>R3762</t>
  </si>
  <si>
    <t>R6690</t>
  </si>
  <si>
    <t>R3388</t>
  </si>
  <si>
    <t>R4334</t>
  </si>
  <si>
    <t>R7162</t>
  </si>
  <si>
    <t>R4580</t>
  </si>
  <si>
    <t>R3442</t>
  </si>
  <si>
    <t>R1998</t>
  </si>
  <si>
    <t>R3393</t>
  </si>
  <si>
    <t>R2004</t>
  </si>
  <si>
    <t>R3795</t>
  </si>
  <si>
    <t>R5550</t>
  </si>
  <si>
    <t>R1369</t>
  </si>
  <si>
    <t>R9210</t>
  </si>
  <si>
    <t>R7907</t>
  </si>
  <si>
    <t>R5061</t>
  </si>
  <si>
    <t>R3257</t>
  </si>
  <si>
    <t>R6179</t>
  </si>
  <si>
    <t>R2158</t>
  </si>
  <si>
    <t>R4245</t>
  </si>
  <si>
    <t>R3900</t>
  </si>
  <si>
    <t>R8250</t>
  </si>
  <si>
    <t>R7871</t>
  </si>
  <si>
    <t>R8375</t>
  </si>
  <si>
    <t>R6418</t>
  </si>
  <si>
    <t>R6093</t>
  </si>
  <si>
    <t>R3410</t>
  </si>
  <si>
    <t>R2697</t>
  </si>
  <si>
    <t>R5378</t>
  </si>
  <si>
    <t>R3296</t>
  </si>
  <si>
    <t>R1892</t>
  </si>
  <si>
    <t>R8443</t>
  </si>
  <si>
    <t>R6719</t>
  </si>
  <si>
    <t>R1525</t>
  </si>
  <si>
    <t>R2602</t>
  </si>
  <si>
    <t>R2439</t>
  </si>
  <si>
    <t>R4120</t>
  </si>
  <si>
    <t>R6450</t>
  </si>
  <si>
    <t>R3212</t>
  </si>
  <si>
    <t>R3470</t>
  </si>
  <si>
    <t>R4198</t>
  </si>
  <si>
    <t>R6653</t>
  </si>
  <si>
    <t>R9325</t>
  </si>
  <si>
    <t>R5653</t>
  </si>
  <si>
    <t>R9221</t>
  </si>
  <si>
    <t>R4576</t>
  </si>
  <si>
    <t>R5250</t>
  </si>
  <si>
    <t>R9942</t>
  </si>
  <si>
    <t>R9637</t>
  </si>
  <si>
    <t>R6571</t>
  </si>
  <si>
    <t>R8275</t>
  </si>
  <si>
    <t>R3024</t>
  </si>
  <si>
    <t>R9407</t>
  </si>
  <si>
    <t>R4375</t>
  </si>
  <si>
    <t>R4311</t>
  </si>
  <si>
    <t>R6892</t>
  </si>
  <si>
    <t>R5035</t>
  </si>
  <si>
    <t>R8869</t>
  </si>
  <si>
    <t>R1032</t>
  </si>
  <si>
    <t>R7483</t>
  </si>
  <si>
    <t>R7873</t>
  </si>
  <si>
    <t>R5286</t>
  </si>
  <si>
    <t>R6508</t>
  </si>
  <si>
    <t>R7949</t>
  </si>
  <si>
    <t>R9477</t>
  </si>
  <si>
    <t>R4395</t>
  </si>
  <si>
    <t>R3146</t>
  </si>
  <si>
    <t>R2220</t>
  </si>
  <si>
    <t>R7334</t>
  </si>
  <si>
    <t>R1597</t>
  </si>
  <si>
    <t>R3553</t>
  </si>
  <si>
    <t>R3833</t>
  </si>
  <si>
    <t>R7417</t>
  </si>
  <si>
    <t>R3526</t>
  </si>
  <si>
    <t>R5504</t>
  </si>
  <si>
    <t>R8032</t>
  </si>
  <si>
    <t>R2554</t>
  </si>
  <si>
    <t>R9553</t>
  </si>
  <si>
    <t>R1385</t>
  </si>
  <si>
    <t>R8161</t>
  </si>
  <si>
    <t>R5806</t>
  </si>
  <si>
    <t>R1560</t>
  </si>
  <si>
    <t>R3933</t>
  </si>
  <si>
    <t>Completion Rate</t>
  </si>
  <si>
    <t>No-Show Rate</t>
  </si>
  <si>
    <t>Average Feedback</t>
  </si>
  <si>
    <t>Average Wait</t>
  </si>
  <si>
    <t>Average Resource Hours</t>
  </si>
  <si>
    <t>Availability Rate</t>
  </si>
  <si>
    <t>Metric</t>
  </si>
  <si>
    <t>Formula-backed result</t>
  </si>
  <si>
    <t>Clean appointment rows</t>
  </si>
  <si>
    <t>Clean feedback rows</t>
  </si>
  <si>
    <t>Clean resource rows</t>
  </si>
  <si>
    <t>Overall completion rate</t>
  </si>
  <si>
    <t>Overall no-show rate</t>
  </si>
  <si>
    <t>Clean Appointments</t>
  </si>
  <si>
    <t>Avg. Wait (min)</t>
  </si>
  <si>
    <t>Appointment counts by department, status and hour</t>
  </si>
  <si>
    <t>Substantive feedback responses and scores by department</t>
  </si>
  <si>
    <t>Resource usage by department and resource type</t>
  </si>
  <si>
    <t>Row Labels</t>
  </si>
  <si>
    <t>Grand Total</t>
  </si>
  <si>
    <t>Column Labels</t>
  </si>
  <si>
    <t>Appointment rows</t>
  </si>
  <si>
    <t>Appointments by hour</t>
  </si>
  <si>
    <t>High</t>
  </si>
  <si>
    <t>Low</t>
  </si>
  <si>
    <t>Feedback responses</t>
  </si>
  <si>
    <t>Total Feedback responses</t>
  </si>
  <si>
    <t>Total Average score</t>
  </si>
  <si>
    <t>Average score</t>
  </si>
  <si>
    <t>Average usage hours</t>
  </si>
  <si>
    <t>HealthFirst Care | Operational Analytics Dashboard</t>
  </si>
  <si>
    <t>Department view</t>
  </si>
  <si>
    <t>All</t>
  </si>
  <si>
    <t>Select a department above: the cards, comparison table and its charts update together. Pivot-sheet slicers are separate exploratory 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</si>
</sst>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0.0%"/>
    <numFmt numFmtId="166" formatCode="0.0"/>
    <numFmt numFmtId="167" formatCode="hh:mm\ AM/PM"/>
  </numFmts>
  <fonts count="10">
    <font>
      <sz val="11"/>
      <name val="Carlito"/>
    </font>
    <font>
      <b/>
      <sz val="15"/>
      <color rgb="FF11314E"/>
      <name val="Segoe UI"/>
      <family val="2"/>
    </font>
    <font>
      <sz val="10"/>
      <color rgb="FF17324D"/>
      <name val="Segoe UI"/>
      <family val="2"/>
    </font>
    <font>
      <b/>
      <sz val="10"/>
      <color rgb="FF17324D"/>
      <name val="Segoe UI"/>
      <family val="2"/>
    </font>
    <font>
      <b/>
      <sz val="10"/>
      <color rgb="FF11314E"/>
      <name val="Segoe UI"/>
      <family val="2"/>
    </font>
    <font>
      <sz val="9"/>
      <color rgb="FF11314E"/>
      <name val="Segoe UI"/>
      <family val="2"/>
    </font>
    <font>
      <b/>
      <sz val="10"/>
      <color rgb="FFFFFFFF"/>
      <name val="Segoe UI"/>
      <family val="2"/>
    </font>
    <font>
      <sz val="11"/>
      <name val="Segoe UI"/>
      <family val="2"/>
    </font>
    <font>
      <b/>
      <sz val="16"/>
      <color rgb="FFFFFFFF"/>
      <name val="Segoe UI"/>
      <family val="2"/>
    </font>
    <font>
      <b/>
      <sz val="18"/>
      <color rgb="FF17324D"/>
      <name val="Segoe UI"/>
      <family val="2"/>
    </font>
  </fonts>
  <fills count="7">
    <fill>
      <patternFill patternType="none"/>
    </fill>
    <fill>
      <patternFill patternType="gray125"/>
    </fill>
    <fill>
      <patternFill patternType="solid">
        <fgColor rgb="FF17324D"/>
      </patternFill>
    </fill>
    <fill>
      <patternFill patternType="solid">
        <fgColor rgb="FF136F78"/>
      </patternFill>
    </fill>
    <fill>
      <patternFill patternType="solid">
        <fgColor rgb="FFF6F9FB"/>
      </patternFill>
    </fill>
    <fill>
      <patternFill patternType="solid">
        <fgColor rgb="FFEAF2F6"/>
      </patternFill>
    </fill>
    <fill>
      <patternFill patternType="solid">
        <fgColor rgb="FFEAECF5"/>
        <bgColor indexed="64"/>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applyAlignment="1">
      <alignment vertical="center" wrapText="1"/>
    </xf>
    <xf numFmtId="0" fontId="4" fillId="0" borderId="0" xfId="0" applyFont="1" applyAlignment="1">
      <alignment vertical="center" wrapText="1"/>
    </xf>
    <xf numFmtId="0" fontId="3" fillId="6" borderId="0" xfId="0" applyFont="1" applyFill="1" applyAlignment="1">
      <alignment vertical="center" wrapText="1"/>
    </xf>
    <xf numFmtId="0" fontId="6" fillId="3" borderId="0" xfId="0" applyFont="1" applyFill="1" applyAlignment="1">
      <alignment horizontal="center" vertical="center" wrapText="1"/>
    </xf>
    <xf numFmtId="164" fontId="2" fillId="0" borderId="0" xfId="0" applyNumberFormat="1" applyFont="1" applyAlignment="1">
      <alignment vertical="center" wrapText="1"/>
    </xf>
    <xf numFmtId="167" fontId="2" fillId="0" borderId="0" xfId="0" applyNumberFormat="1" applyFont="1" applyAlignment="1">
      <alignment vertical="center" wrapText="1"/>
    </xf>
    <xf numFmtId="2" fontId="2" fillId="0" borderId="0" xfId="0" applyNumberFormat="1" applyFont="1" applyAlignment="1">
      <alignment vertical="center" wrapText="1"/>
    </xf>
    <xf numFmtId="0" fontId="2" fillId="4" borderId="0" xfId="0" applyFont="1" applyFill="1" applyAlignment="1">
      <alignment vertical="center" wrapText="1"/>
    </xf>
    <xf numFmtId="165" fontId="2" fillId="4" borderId="0" xfId="0" applyNumberFormat="1" applyFont="1" applyFill="1" applyAlignment="1">
      <alignment vertical="center" wrapText="1"/>
    </xf>
    <xf numFmtId="2" fontId="7" fillId="4" borderId="0" xfId="0" applyNumberFormat="1" applyFont="1" applyFill="1" applyAlignment="1">
      <alignment vertical="center" wrapText="1"/>
    </xf>
    <xf numFmtId="2" fontId="2" fillId="4" borderId="0" xfId="0" applyNumberFormat="1" applyFont="1" applyFill="1" applyAlignment="1">
      <alignment vertical="center" wrapText="1"/>
    </xf>
    <xf numFmtId="165" fontId="2" fillId="0" borderId="0" xfId="0" applyNumberFormat="1" applyFont="1" applyAlignment="1">
      <alignment vertical="center" wrapText="1"/>
    </xf>
    <xf numFmtId="2" fontId="7" fillId="0" borderId="0" xfId="0" applyNumberFormat="1" applyFont="1" applyAlignment="1">
      <alignment vertical="center" wrapText="1"/>
    </xf>
    <xf numFmtId="0" fontId="7" fillId="0" borderId="0" xfId="0" applyFont="1" applyAlignment="1">
      <alignment vertical="center" wrapText="1"/>
    </xf>
    <xf numFmtId="0" fontId="7" fillId="0" borderId="0" xfId="0" applyFont="1"/>
    <xf numFmtId="0" fontId="7" fillId="0" borderId="0" xfId="0" pivotButton="1" applyFont="1"/>
    <xf numFmtId="0" fontId="7" fillId="0" borderId="0" xfId="0" applyFont="1" applyAlignment="1">
      <alignment horizontal="left"/>
    </xf>
    <xf numFmtId="2" fontId="7" fillId="0" borderId="0" xfId="0" applyNumberFormat="1" applyFont="1"/>
    <xf numFmtId="19" fontId="7" fillId="0" borderId="0" xfId="0" applyNumberFormat="1" applyFont="1" applyAlignment="1">
      <alignment horizontal="left"/>
    </xf>
    <xf numFmtId="0" fontId="5" fillId="0" borderId="0" xfId="0" applyFont="1" applyAlignment="1">
      <alignment vertical="center" wrapText="1"/>
    </xf>
    <xf numFmtId="0" fontId="2" fillId="0" borderId="0" xfId="0" applyFont="1" applyAlignment="1">
      <alignment vertical="center" wrapText="1"/>
    </xf>
    <xf numFmtId="0" fontId="9" fillId="5" borderId="0" xfId="0" applyFont="1" applyFill="1" applyAlignment="1">
      <alignment horizontal="center" vertical="center" wrapText="1"/>
    </xf>
    <xf numFmtId="165" fontId="9" fillId="5" borderId="0" xfId="0" applyNumberFormat="1" applyFont="1" applyFill="1" applyAlignment="1">
      <alignment horizontal="center" vertical="center" wrapText="1"/>
    </xf>
    <xf numFmtId="166" fontId="7" fillId="5" borderId="0" xfId="0" applyNumberFormat="1" applyFont="1" applyFill="1" applyAlignment="1">
      <alignment horizontal="center" vertical="center" wrapText="1"/>
    </xf>
    <xf numFmtId="166" fontId="9" fillId="5"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6" fillId="3" borderId="0" xfId="0" applyFont="1" applyFill="1" applyAlignment="1">
      <alignment horizontal="center" vertical="center" wrapText="1"/>
    </xf>
  </cellXfs>
  <cellStyles count="1">
    <cellStyle name="Normal" xfId="0" builtinId="0"/>
  </cellStyles>
  <dxfs count="66">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4" formatCode="mm/dd/yyyy"/>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2" formatCode="0.00"/>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2" formatCode="0.00"/>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7" formatCode="hh:mm\ AM/PM"/>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4" formatCode="mm/dd/yyyy"/>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2.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microsoft.com/office/2007/relationships/slicerCache" Target="slicerCaches/slicerCache1.xml"/><Relationship Id="rId17" Type="http://schemas.microsoft.com/office/2007/relationships/slicerCache" Target="slicerCaches/slicerCache6.xml"/><Relationship Id="rId2" Type="http://schemas.openxmlformats.org/officeDocument/2006/relationships/worksheet" Target="worksheets/sheet2.xml"/><Relationship Id="rId16" Type="http://schemas.microsoft.com/office/2007/relationships/slicerCache" Target="slicerCaches/slicerCache5.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microsoft.com/office/2007/relationships/slicerCache" Target="slicerCaches/slicerCache4.xml"/><Relationship Id="rId10" Type="http://schemas.openxmlformats.org/officeDocument/2006/relationships/pivotCacheDefinition" Target="pivotCache/pivotCacheDefinition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Completion and No-Show Rates by Department</a:t>
            </a:r>
          </a:p>
        </c:rich>
      </c:tx>
      <c:overlay val="0"/>
    </c:title>
    <c:autoTitleDeleted val="0"/>
    <c:plotArea>
      <c:layout/>
      <c:barChart>
        <c:barDir val="col"/>
        <c:grouping val="clustered"/>
        <c:varyColors val="0"/>
        <c:ser>
          <c:idx val="0"/>
          <c:order val="0"/>
          <c:tx>
            <c:v>Completion Rate</c:v>
          </c:tx>
          <c:invertIfNegative val="0"/>
          <c:cat>
            <c:strRef>
              <c:f>Dashboard!$A$9:$A$14</c:f>
              <c:strCache>
                <c:ptCount val="6"/>
                <c:pt idx="0">
                  <c:v>Cardiology</c:v>
                </c:pt>
                <c:pt idx="1">
                  <c:v>General Medicine</c:v>
                </c:pt>
                <c:pt idx="2">
                  <c:v>Neurology</c:v>
                </c:pt>
                <c:pt idx="3">
                  <c:v>Oncology</c:v>
                </c:pt>
                <c:pt idx="4">
                  <c:v>Orthopedics</c:v>
                </c:pt>
                <c:pt idx="5">
                  <c:v>Pediatric</c:v>
                </c:pt>
              </c:strCache>
            </c:strRef>
          </c:cat>
          <c:val>
            <c:numRef>
              <c:f>Dashboard!$C$9:$C$14</c:f>
              <c:numCache>
                <c:formatCode>0.0%</c:formatCode>
                <c:ptCount val="6"/>
                <c:pt idx="0">
                  <c:v>0.34210526315789475</c:v>
                </c:pt>
                <c:pt idx="1">
                  <c:v>0.25925925925925924</c:v>
                </c:pt>
                <c:pt idx="2">
                  <c:v>0.2857142857142857</c:v>
                </c:pt>
                <c:pt idx="3">
                  <c:v>0.21875</c:v>
                </c:pt>
                <c:pt idx="4">
                  <c:v>0.26666666666666666</c:v>
                </c:pt>
                <c:pt idx="5">
                  <c:v>0.27027027027027029</c:v>
                </c:pt>
              </c:numCache>
            </c:numRef>
          </c:val>
          <c:extLst>
            <c:ext xmlns:c16="http://schemas.microsoft.com/office/drawing/2014/chart" uri="{C3380CC4-5D6E-409C-BE32-E72D297353CC}">
              <c16:uniqueId val="{00000000-5E8B-4DBE-B011-38430E69EBE1}"/>
            </c:ext>
          </c:extLst>
        </c:ser>
        <c:ser>
          <c:idx val="1"/>
          <c:order val="1"/>
          <c:tx>
            <c:v>No-Show Rate</c:v>
          </c:tx>
          <c:invertIfNegative val="0"/>
          <c:cat>
            <c:strRef>
              <c:f>Dashboard!$A$9:$A$14</c:f>
              <c:strCache>
                <c:ptCount val="6"/>
                <c:pt idx="0">
                  <c:v>Cardiology</c:v>
                </c:pt>
                <c:pt idx="1">
                  <c:v>General Medicine</c:v>
                </c:pt>
                <c:pt idx="2">
                  <c:v>Neurology</c:v>
                </c:pt>
                <c:pt idx="3">
                  <c:v>Oncology</c:v>
                </c:pt>
                <c:pt idx="4">
                  <c:v>Orthopedics</c:v>
                </c:pt>
                <c:pt idx="5">
                  <c:v>Pediatric</c:v>
                </c:pt>
              </c:strCache>
            </c:strRef>
          </c:cat>
          <c:val>
            <c:numRef>
              <c:f>Dashboard!$D$9:$D$14</c:f>
              <c:numCache>
                <c:formatCode>0.0%</c:formatCode>
                <c:ptCount val="6"/>
                <c:pt idx="0">
                  <c:v>0.13157894736842105</c:v>
                </c:pt>
                <c:pt idx="1">
                  <c:v>0.18518518518518517</c:v>
                </c:pt>
                <c:pt idx="2">
                  <c:v>0.25714285714285712</c:v>
                </c:pt>
                <c:pt idx="3">
                  <c:v>0.28125</c:v>
                </c:pt>
                <c:pt idx="4">
                  <c:v>0.4</c:v>
                </c:pt>
                <c:pt idx="5">
                  <c:v>0.16216216216216217</c:v>
                </c:pt>
              </c:numCache>
            </c:numRef>
          </c:val>
          <c:extLst>
            <c:ext xmlns:c16="http://schemas.microsoft.com/office/drawing/2014/chart" uri="{C3380CC4-5D6E-409C-BE32-E72D297353CC}">
              <c16:uniqueId val="{00000001-5E8B-4DBE-B011-38430E69EBE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txPr>
    <a:bodyPr/>
    <a:lstStyle/>
    <a:p>
      <a:pPr>
        <a:defRPr>
          <a:latin typeface="Segoe UI"/>
          <a:ea typeface="Segoe UI"/>
          <a:cs typeface="Segoe U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Average Wait Time by Department</a:t>
            </a:r>
          </a:p>
        </c:rich>
      </c:tx>
      <c:overlay val="0"/>
    </c:title>
    <c:autoTitleDeleted val="0"/>
    <c:plotArea>
      <c:layout/>
      <c:barChart>
        <c:barDir val="col"/>
        <c:grouping val="clustered"/>
        <c:varyColors val="0"/>
        <c:ser>
          <c:idx val="0"/>
          <c:order val="0"/>
          <c:tx>
            <c:v>Average Wait</c:v>
          </c:tx>
          <c:invertIfNegative val="0"/>
          <c:cat>
            <c:strRef>
              <c:f>Dashboard!$A$9:$A$14</c:f>
              <c:strCache>
                <c:ptCount val="6"/>
                <c:pt idx="0">
                  <c:v>Cardiology</c:v>
                </c:pt>
                <c:pt idx="1">
                  <c:v>General Medicine</c:v>
                </c:pt>
                <c:pt idx="2">
                  <c:v>Neurology</c:v>
                </c:pt>
                <c:pt idx="3">
                  <c:v>Oncology</c:v>
                </c:pt>
                <c:pt idx="4">
                  <c:v>Orthopedics</c:v>
                </c:pt>
                <c:pt idx="5">
                  <c:v>Pediatric</c:v>
                </c:pt>
              </c:strCache>
            </c:strRef>
          </c:cat>
          <c:val>
            <c:numRef>
              <c:f>Dashboard!$F$9:$F$14</c:f>
              <c:numCache>
                <c:formatCode>0.00</c:formatCode>
                <c:ptCount val="6"/>
                <c:pt idx="0">
                  <c:v>40</c:v>
                </c:pt>
                <c:pt idx="1">
                  <c:v>43.846153846153847</c:v>
                </c:pt>
                <c:pt idx="2">
                  <c:v>42.794117647058826</c:v>
                </c:pt>
                <c:pt idx="3">
                  <c:v>39.375</c:v>
                </c:pt>
                <c:pt idx="4">
                  <c:v>42.413793103448278</c:v>
                </c:pt>
                <c:pt idx="5">
                  <c:v>41.351351351351354</c:v>
                </c:pt>
              </c:numCache>
            </c:numRef>
          </c:val>
          <c:extLst>
            <c:ext xmlns:c16="http://schemas.microsoft.com/office/drawing/2014/chart" uri="{C3380CC4-5D6E-409C-BE32-E72D297353CC}">
              <c16:uniqueId val="{00000000-4D87-4455-8CA3-2D49C872AEC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txPr>
    <a:bodyPr/>
    <a:lstStyle/>
    <a:p>
      <a:pPr>
        <a:defRPr>
          <a:latin typeface="Segoe UI"/>
          <a:ea typeface="Segoe UI"/>
          <a:cs typeface="Segoe UI"/>
        </a:defRPr>
      </a:pPr>
      <a:endParaRPr lang="en-US"/>
    </a:p>
  </c:txPr>
  <c:printSettings>
    <c:headerFooter/>
    <c:pageMargins b="0.75" l="0.7" r="0.7" t="0.75" header="0.3" footer="0.3"/>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12</xdr:col>
      <xdr:colOff>280987</xdr:colOff>
      <xdr:row>1</xdr:row>
      <xdr:rowOff>44450</xdr:rowOff>
    </xdr:from>
    <xdr:to>
      <xdr:col>15</xdr:col>
      <xdr:colOff>509587</xdr:colOff>
      <xdr:row>11</xdr:row>
      <xdr:rowOff>107950</xdr:rowOff>
    </xdr:to>
    <mc:AlternateContent xmlns:mc="http://schemas.openxmlformats.org/markup-compatibility/2006" xmlns:a14="http://schemas.microsoft.com/office/drawing/2010/main">
      <mc:Choice Requires="a14">
        <xdr:graphicFrame macro="">
          <xdr:nvGraphicFramePr>
            <xdr:cNvPr id="2" name="Department 2">
              <a:extLst>
                <a:ext uri="{FF2B5EF4-FFF2-40B4-BE49-F238E27FC236}">
                  <a16:creationId xmlns:a16="http://schemas.microsoft.com/office/drawing/2014/main" id="{0FE1866F-C567-B92D-B2FE-847B3DE8C4A3}"/>
                </a:ext>
              </a:extLst>
            </xdr:cNvPr>
            <xdr:cNvGraphicFramePr/>
          </xdr:nvGraphicFramePr>
          <xdr:xfrm>
            <a:off x="0" y="0"/>
            <a:ext cx="0" cy="0"/>
          </xdr:xfrm>
          <a:graphic>
            <a:graphicData uri="http://schemas.microsoft.com/office/drawing/2010/slicer">
              <sle:slicer xmlns:sle="http://schemas.microsoft.com/office/drawing/2010/slicer" name="Department 2"/>
            </a:graphicData>
          </a:graphic>
        </xdr:graphicFrame>
      </mc:Choice>
      <mc:Fallback xmlns="">
        <xdr:sp macro="" textlink="">
          <xdr:nvSpPr>
            <xdr:cNvPr id="0" name=""/>
            <xdr:cNvSpPr>
              <a:spLocks noTextEdit="1"/>
            </xdr:cNvSpPr>
          </xdr:nvSpPr>
          <xdr:spPr>
            <a:xfrm>
              <a:off x="12144375"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77787</xdr:colOff>
      <xdr:row>1</xdr:row>
      <xdr:rowOff>44450</xdr:rowOff>
    </xdr:from>
    <xdr:to>
      <xdr:col>19</xdr:col>
      <xdr:colOff>306387</xdr:colOff>
      <xdr:row>11</xdr:row>
      <xdr:rowOff>107950</xdr:rowOff>
    </xdr:to>
    <mc:AlternateContent xmlns:mc="http://schemas.openxmlformats.org/markup-compatibility/2006" xmlns:a14="http://schemas.microsoft.com/office/drawing/2010/main">
      <mc:Choice Requires="a14">
        <xdr:graphicFrame macro="">
          <xdr:nvGraphicFramePr>
            <xdr:cNvPr id="3" name="Availability">
              <a:extLst>
                <a:ext uri="{FF2B5EF4-FFF2-40B4-BE49-F238E27FC236}">
                  <a16:creationId xmlns:a16="http://schemas.microsoft.com/office/drawing/2014/main" id="{48445D40-8604-82A9-D655-85A138E6CC98}"/>
                </a:ext>
              </a:extLst>
            </xdr:cNvPr>
            <xdr:cNvGraphicFramePr/>
          </xdr:nvGraphicFramePr>
          <xdr:xfrm>
            <a:off x="0" y="0"/>
            <a:ext cx="0" cy="0"/>
          </xdr:xfrm>
          <a:graphic>
            <a:graphicData uri="http://schemas.microsoft.com/office/drawing/2010/slicer">
              <sle:slicer xmlns:sle="http://schemas.microsoft.com/office/drawing/2010/slicer" name="Availability"/>
            </a:graphicData>
          </a:graphic>
        </xdr:graphicFrame>
      </mc:Choice>
      <mc:Fallback xmlns="">
        <xdr:sp macro="" textlink="">
          <xdr:nvSpPr>
            <xdr:cNvPr id="0" name=""/>
            <xdr:cNvSpPr>
              <a:spLocks noTextEdit="1"/>
            </xdr:cNvSpPr>
          </xdr:nvSpPr>
          <xdr:spPr>
            <a:xfrm>
              <a:off x="14684375"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1062037</xdr:colOff>
      <xdr:row>1</xdr:row>
      <xdr:rowOff>44450</xdr:rowOff>
    </xdr:from>
    <xdr:to>
      <xdr:col>11</xdr:col>
      <xdr:colOff>290512</xdr:colOff>
      <xdr:row>11</xdr:row>
      <xdr:rowOff>107950</xdr:rowOff>
    </xdr:to>
    <mc:AlternateContent xmlns:mc="http://schemas.openxmlformats.org/markup-compatibility/2006" xmlns:a14="http://schemas.microsoft.com/office/drawing/2010/main">
      <mc:Choice Requires="a14">
        <xdr:graphicFrame macro="">
          <xdr:nvGraphicFramePr>
            <xdr:cNvPr id="2" name="Department 1">
              <a:extLst>
                <a:ext uri="{FF2B5EF4-FFF2-40B4-BE49-F238E27FC236}">
                  <a16:creationId xmlns:a16="http://schemas.microsoft.com/office/drawing/2014/main" id="{77E7A07D-679A-C0B5-CFAA-41B32E2669B2}"/>
                </a:ext>
              </a:extLst>
            </xdr:cNvPr>
            <xdr:cNvGraphicFramePr/>
          </xdr:nvGraphicFramePr>
          <xdr:xfrm>
            <a:off x="0" y="0"/>
            <a:ext cx="0" cy="0"/>
          </xdr:xfrm>
          <a:graphic>
            <a:graphicData uri="http://schemas.microsoft.com/office/drawing/2010/slicer">
              <sle:slicer xmlns:sle="http://schemas.microsoft.com/office/drawing/2010/slicer" name="Department 1"/>
            </a:graphicData>
          </a:graphic>
        </xdr:graphicFrame>
      </mc:Choice>
      <mc:Fallback xmlns="">
        <xdr:sp macro="" textlink="">
          <xdr:nvSpPr>
            <xdr:cNvPr id="0" name=""/>
            <xdr:cNvSpPr>
              <a:spLocks noTextEdit="1"/>
            </xdr:cNvSpPr>
          </xdr:nvSpPr>
          <xdr:spPr>
            <a:xfrm>
              <a:off x="12463462"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544512</xdr:colOff>
      <xdr:row>1</xdr:row>
      <xdr:rowOff>44450</xdr:rowOff>
    </xdr:from>
    <xdr:to>
      <xdr:col>15</xdr:col>
      <xdr:colOff>87312</xdr:colOff>
      <xdr:row>11</xdr:row>
      <xdr:rowOff>107950</xdr:rowOff>
    </xdr:to>
    <mc:AlternateContent xmlns:mc="http://schemas.openxmlformats.org/markup-compatibility/2006" xmlns:a14="http://schemas.microsoft.com/office/drawing/2010/main">
      <mc:Choice Requires="a14">
        <xdr:graphicFrame macro="">
          <xdr:nvGraphicFramePr>
            <xdr:cNvPr id="3" name="Satisfaction Level">
              <a:extLst>
                <a:ext uri="{FF2B5EF4-FFF2-40B4-BE49-F238E27FC236}">
                  <a16:creationId xmlns:a16="http://schemas.microsoft.com/office/drawing/2014/main" id="{D76198B5-A0AA-F607-46C2-BD6206AA273C}"/>
                </a:ext>
              </a:extLst>
            </xdr:cNvPr>
            <xdr:cNvGraphicFramePr/>
          </xdr:nvGraphicFramePr>
          <xdr:xfrm>
            <a:off x="0" y="0"/>
            <a:ext cx="0" cy="0"/>
          </xdr:xfrm>
          <a:graphic>
            <a:graphicData uri="http://schemas.microsoft.com/office/drawing/2010/slicer">
              <sle:slicer xmlns:sle="http://schemas.microsoft.com/office/drawing/2010/slicer" name="Satisfaction Level"/>
            </a:graphicData>
          </a:graphic>
        </xdr:graphicFrame>
      </mc:Choice>
      <mc:Fallback xmlns="">
        <xdr:sp macro="" textlink="">
          <xdr:nvSpPr>
            <xdr:cNvPr id="0" name=""/>
            <xdr:cNvSpPr>
              <a:spLocks noTextEdit="1"/>
            </xdr:cNvSpPr>
          </xdr:nvSpPr>
          <xdr:spPr>
            <a:xfrm>
              <a:off x="15003462"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571500</xdr:colOff>
      <xdr:row>1</xdr:row>
      <xdr:rowOff>44450</xdr:rowOff>
    </xdr:from>
    <xdr:to>
      <xdr:col>16</xdr:col>
      <xdr:colOff>114300</xdr:colOff>
      <xdr:row>11</xdr:row>
      <xdr:rowOff>107950</xdr:rowOff>
    </xdr:to>
    <mc:AlternateContent xmlns:mc="http://schemas.openxmlformats.org/markup-compatibility/2006" xmlns:a14="http://schemas.microsoft.com/office/drawing/2010/main">
      <mc:Choice Requires="a14">
        <xdr:graphicFrame macro="">
          <xdr:nvGraphicFramePr>
            <xdr:cNvPr id="2" name="Department">
              <a:extLst>
                <a:ext uri="{FF2B5EF4-FFF2-40B4-BE49-F238E27FC236}">
                  <a16:creationId xmlns:a16="http://schemas.microsoft.com/office/drawing/2014/main" id="{53CA7181-F1FD-B8A0-69B2-FA7E9EDB45C6}"/>
                </a:ext>
              </a:extLst>
            </xdr:cNvPr>
            <xdr:cNvGraphicFramePr/>
          </xdr:nvGraphicFramePr>
          <xdr:xfrm>
            <a:off x="0" y="0"/>
            <a:ext cx="0" cy="0"/>
          </xdr:xfrm>
          <a:graphic>
            <a:graphicData uri="http://schemas.microsoft.com/office/drawing/2010/slicer">
              <sle:slicer xmlns:sle="http://schemas.microsoft.com/office/drawing/2010/slicer" name="Department"/>
            </a:graphicData>
          </a:graphic>
        </xdr:graphicFrame>
      </mc:Choice>
      <mc:Fallback xmlns="">
        <xdr:sp macro="" textlink="">
          <xdr:nvSpPr>
            <xdr:cNvPr id="0" name=""/>
            <xdr:cNvSpPr>
              <a:spLocks noTextEdit="1"/>
            </xdr:cNvSpPr>
          </xdr:nvSpPr>
          <xdr:spPr>
            <a:xfrm>
              <a:off x="12334875"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368300</xdr:colOff>
      <xdr:row>1</xdr:row>
      <xdr:rowOff>44450</xdr:rowOff>
    </xdr:from>
    <xdr:to>
      <xdr:col>19</xdr:col>
      <xdr:colOff>596900</xdr:colOff>
      <xdr:row>11</xdr:row>
      <xdr:rowOff>107950</xdr:rowOff>
    </xdr:to>
    <mc:AlternateContent xmlns:mc="http://schemas.openxmlformats.org/markup-compatibility/2006" xmlns:a14="http://schemas.microsoft.com/office/drawing/2010/main">
      <mc:Choice Requires="a14">
        <xdr:graphicFrame macro="">
          <xdr:nvGraphicFramePr>
            <xdr:cNvPr id="3" name="Status">
              <a:extLst>
                <a:ext uri="{FF2B5EF4-FFF2-40B4-BE49-F238E27FC236}">
                  <a16:creationId xmlns:a16="http://schemas.microsoft.com/office/drawing/2014/main" id="{81CD4CC3-0BD2-9315-FD43-D376B3F15E05}"/>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14874875" y="320675"/>
              <a:ext cx="2286000" cy="2159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16</xdr:row>
      <xdr:rowOff>0</xdr:rowOff>
    </xdr:from>
    <xdr:to>
      <xdr:col>6</xdr:col>
      <xdr:colOff>0</xdr:colOff>
      <xdr:row>31</xdr:row>
      <xdr:rowOff>0</xdr:rowOff>
    </xdr:to>
    <xdr:graphicFrame macro="">
      <xdr:nvGraphicFramePr>
        <xdr:cNvPr id="2" name="Chart">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16</xdr:row>
      <xdr:rowOff>0</xdr:rowOff>
    </xdr:from>
    <xdr:to>
      <xdr:col>12</xdr:col>
      <xdr:colOff>0</xdr:colOff>
      <xdr:row>31</xdr:row>
      <xdr:rowOff>0</xdr:rowOff>
    </xdr:to>
    <xdr:graphicFrame macro="">
      <xdr:nvGraphicFramePr>
        <xdr:cNvPr id="3" name="Chart">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449768518" createdVersion="8" refreshedVersion="8" minRefreshableVersion="3" recordCount="200" xr:uid="{83AB3E10-4524-4606-BC63-DDF45925EFFC}">
  <cacheSource type="worksheet">
    <worksheetSource name="tblAppointments"/>
  </cacheSource>
  <cacheFields count="7">
    <cacheField name="AppointmentID" numFmtId="0">
      <sharedItems/>
    </cacheField>
    <cacheField name="PatientID" numFmtId="0">
      <sharedItems/>
    </cacheField>
    <cacheField name="DoctorID" numFmtId="0">
      <sharedItems/>
    </cacheField>
    <cacheField name="Department" numFmtId="0">
      <sharedItems count="7">
        <s v="Cardiology"/>
        <s v="Orthopedics"/>
        <s v="Neurology"/>
        <s v="Pediatric"/>
        <s v="Oncology"/>
        <s v="General Medicine"/>
        <s v="N/A"/>
      </sharedItems>
    </cacheField>
    <cacheField name="Date" numFmtId="164">
      <sharedItems containsNonDate="0" containsDate="1" containsString="0" containsBlank="1" minDate="2024-01-01T00:00:00" maxDate="2024-12-29T00:00:00"/>
    </cacheField>
    <cacheField name="Time" numFmtId="167">
      <sharedItems containsDate="1" containsMixedTypes="1" minDate="1899-12-30T08:00:00" maxDate="1899-12-30T18:30:00" count="23">
        <s v="N/A"/>
        <d v="1899-12-30T13:00:00"/>
        <d v="1899-12-30T15:00:00"/>
        <d v="1899-12-30T15:30:00"/>
        <d v="1899-12-30T18:00:00"/>
        <d v="1899-12-30T17:30:00"/>
        <d v="1899-12-30T11:00:00"/>
        <d v="1899-12-30T13:30:00"/>
        <d v="1899-12-30T08:30:00"/>
        <d v="1899-12-30T08:00:00"/>
        <d v="1899-12-30T14:30:00"/>
        <d v="1899-12-30T16:00:00"/>
        <d v="1899-12-30T12:30:00"/>
        <d v="1899-12-30T09:30:00"/>
        <d v="1899-12-30T10:00:00"/>
        <d v="1899-12-30T18:30:00"/>
        <d v="1899-12-30T16:30:00"/>
        <d v="1899-12-30T17:00:00"/>
        <d v="1899-12-30T12:00:00"/>
        <d v="1899-12-30T09:00:00"/>
        <d v="1899-12-30T11:30:00"/>
        <d v="1899-12-30T14:00:00"/>
        <d v="1899-12-30T10:30:00"/>
      </sharedItems>
    </cacheField>
    <cacheField name="Status" numFmtId="0">
      <sharedItems count="5">
        <s v="N/A"/>
        <s v="No Show"/>
        <s v="Completed"/>
        <s v="Rescheduled"/>
        <s v="Cancelled"/>
      </sharedItems>
    </cacheField>
  </cacheFields>
  <extLst>
    <ext xmlns:x14="http://schemas.microsoft.com/office/spreadsheetml/2009/9/main" uri="{725AE2AE-9491-48be-B2B4-4EB974FC3084}">
      <x14:pivotCacheDefinition pivotCacheId="687923536"/>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450000002" createdVersion="8" refreshedVersion="8" minRefreshableVersion="3" recordCount="198" xr:uid="{961D4941-E3D6-451D-9E85-A02B3F797A80}">
  <cacheSource type="worksheet">
    <worksheetSource name="tblFeedback"/>
  </cacheSource>
  <cacheFields count="7">
    <cacheField name="FeedbackID" numFmtId="0">
      <sharedItems/>
    </cacheField>
    <cacheField name="PatientID" numFmtId="0">
      <sharedItems/>
    </cacheField>
    <cacheField name="Department" numFmtId="0">
      <sharedItems count="7">
        <s v="Cardiology"/>
        <s v="Orthopedics"/>
        <s v="N/A"/>
        <s v="Neurology"/>
        <s v="Pediatric"/>
        <s v="Oncology"/>
        <s v="General Medicine"/>
      </sharedItems>
    </cacheField>
    <cacheField name="Feedback Score" numFmtId="2">
      <sharedItems containsSemiMixedTypes="0" containsString="0" containsNumber="1" minValue="3" maxValue="9"/>
    </cacheField>
    <cacheField name="Comments" numFmtId="0">
      <sharedItems/>
    </cacheField>
    <cacheField name="Wait Time (min)" numFmtId="2">
      <sharedItems containsString="0" containsBlank="1" containsNumber="1" containsInteger="1" minValue="30" maxValue="45"/>
    </cacheField>
    <cacheField name="Satisfaction Level" numFmtId="0">
      <sharedItems count="2">
        <s v="High"/>
        <s v="Low"/>
      </sharedItems>
    </cacheField>
  </cacheFields>
  <extLst>
    <ext xmlns:x14="http://schemas.microsoft.com/office/spreadsheetml/2009/9/main" uri="{725AE2AE-9491-48be-B2B4-4EB974FC3084}">
      <x14:pivotCacheDefinition pivotCacheId="425763304"/>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45023148" createdVersion="8" refreshedVersion="8" minRefreshableVersion="3" recordCount="200" xr:uid="{B25747E4-69BF-468B-B038-735927DA491C}">
  <cacheSource type="worksheet">
    <worksheetSource name="tblResources"/>
  </cacheSource>
  <cacheFields count="6">
    <cacheField name="ResourceID" numFmtId="0">
      <sharedItems/>
    </cacheField>
    <cacheField name="Department" numFmtId="0">
      <sharedItems count="7">
        <s v="Cardiology"/>
        <s v="Orthopedics"/>
        <s v="General Medicine"/>
        <s v="Neurology"/>
        <s v="N/A"/>
        <s v="Oncology"/>
        <s v="Pediatric"/>
      </sharedItems>
    </cacheField>
    <cacheField name="ResourceType" numFmtId="0">
      <sharedItems count="6">
        <s v="Nurse"/>
        <s v="Doctor"/>
        <s v="Room"/>
        <s v="Technician"/>
        <s v="N/A"/>
        <s v="Equipment"/>
      </sharedItems>
    </cacheField>
    <cacheField name="UsageHours" numFmtId="0">
      <sharedItems containsSemiMixedTypes="0" containsString="0" containsNumber="1" containsInteger="1" minValue="0" maxValue="9"/>
    </cacheField>
    <cacheField name="Date" numFmtId="164">
      <sharedItems containsNonDate="0" containsDate="1" containsString="0" containsBlank="1" minDate="2024-01-03T00:00:00" maxDate="2024-12-29T00:00:00"/>
    </cacheField>
    <cacheField name="Availability" numFmtId="0">
      <sharedItems count="4">
        <s v="Available"/>
        <s v="Unavailable"/>
        <s v="Under Maintenance"/>
        <s v="In Use"/>
      </sharedItems>
    </cacheField>
  </cacheFields>
  <extLst>
    <ext xmlns:x14="http://schemas.microsoft.com/office/spreadsheetml/2009/9/main" uri="{725AE2AE-9491-48be-B2B4-4EB974FC3084}">
      <x14:pivotCacheDefinition pivotCacheId="1410996105"/>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N/A"/>
    <s v="P96099"/>
    <s v="D26"/>
    <x v="0"/>
    <d v="2024-01-01T00:00:00"/>
    <x v="0"/>
    <x v="0"/>
  </r>
  <r>
    <s v="A7515"/>
    <s v="P16262"/>
    <s v="D1"/>
    <x v="1"/>
    <d v="2024-09-10T00:00:00"/>
    <x v="1"/>
    <x v="1"/>
  </r>
  <r>
    <s v="A7537"/>
    <s v="P99601"/>
    <s v="D30"/>
    <x v="0"/>
    <d v="2024-12-17T00:00:00"/>
    <x v="2"/>
    <x v="2"/>
  </r>
  <r>
    <s v="A8866"/>
    <s v="P55235"/>
    <s v="D30"/>
    <x v="2"/>
    <d v="2024-07-09T00:00:00"/>
    <x v="3"/>
    <x v="3"/>
  </r>
  <r>
    <s v="A3039"/>
    <s v="P93372"/>
    <s v="D23"/>
    <x v="3"/>
    <d v="2024-08-12T00:00:00"/>
    <x v="4"/>
    <x v="4"/>
  </r>
  <r>
    <s v="A3237"/>
    <s v="P84444"/>
    <s v="D1"/>
    <x v="3"/>
    <d v="2024-03-06T00:00:00"/>
    <x v="5"/>
    <x v="3"/>
  </r>
  <r>
    <s v="A8127"/>
    <s v="P41013"/>
    <s v="D24"/>
    <x v="2"/>
    <d v="2024-04-01T00:00:00"/>
    <x v="6"/>
    <x v="1"/>
  </r>
  <r>
    <s v="A7025"/>
    <s v="P17235"/>
    <s v="D10"/>
    <x v="2"/>
    <d v="2024-10-16T00:00:00"/>
    <x v="2"/>
    <x v="1"/>
  </r>
  <r>
    <s v="A8462"/>
    <s v="P35768"/>
    <s v="D8"/>
    <x v="0"/>
    <d v="2024-09-23T00:00:00"/>
    <x v="3"/>
    <x v="2"/>
  </r>
  <r>
    <s v="A9018"/>
    <s v="P28832"/>
    <s v="D14"/>
    <x v="1"/>
    <d v="2024-04-13T00:00:00"/>
    <x v="7"/>
    <x v="3"/>
  </r>
  <r>
    <s v="A7791"/>
    <s v="P29680"/>
    <s v="D28"/>
    <x v="1"/>
    <d v="2024-06-17T00:00:00"/>
    <x v="8"/>
    <x v="1"/>
  </r>
  <r>
    <s v="A4362"/>
    <s v="P93978"/>
    <s v="D5"/>
    <x v="1"/>
    <d v="2024-08-15T00:00:00"/>
    <x v="3"/>
    <x v="1"/>
  </r>
  <r>
    <s v="N/A"/>
    <s v="P83760"/>
    <s v="D1"/>
    <x v="3"/>
    <d v="2024-01-14T00:00:00"/>
    <x v="0"/>
    <x v="4"/>
  </r>
  <r>
    <s v="A1132"/>
    <s v="P41254"/>
    <s v="D23"/>
    <x v="0"/>
    <d v="2024-02-22T00:00:00"/>
    <x v="9"/>
    <x v="2"/>
  </r>
  <r>
    <s v="A6499"/>
    <s v="P73818"/>
    <s v="D6"/>
    <x v="1"/>
    <d v="2024-01-20T00:00:00"/>
    <x v="4"/>
    <x v="3"/>
  </r>
  <r>
    <s v="A2196"/>
    <s v="P79312"/>
    <s v="D14"/>
    <x v="2"/>
    <d v="2024-10-24T00:00:00"/>
    <x v="2"/>
    <x v="2"/>
  </r>
  <r>
    <s v="A7135"/>
    <s v="P82827"/>
    <s v="D23"/>
    <x v="2"/>
    <d v="2024-11-19T00:00:00"/>
    <x v="10"/>
    <x v="2"/>
  </r>
  <r>
    <s v="A8788"/>
    <s v="P25878"/>
    <s v="D28"/>
    <x v="3"/>
    <d v="2024-08-17T00:00:00"/>
    <x v="11"/>
    <x v="4"/>
  </r>
  <r>
    <s v="A1284"/>
    <s v="P93291"/>
    <s v="D6"/>
    <x v="2"/>
    <d v="2024-07-03T00:00:00"/>
    <x v="4"/>
    <x v="3"/>
  </r>
  <r>
    <s v="A7527"/>
    <s v="P14299"/>
    <s v="D29"/>
    <x v="0"/>
    <d v="2024-12-26T00:00:00"/>
    <x v="12"/>
    <x v="4"/>
  </r>
  <r>
    <s v="A5514"/>
    <s v="P90461"/>
    <s v="D15"/>
    <x v="4"/>
    <d v="2024-12-14T00:00:00"/>
    <x v="1"/>
    <x v="4"/>
  </r>
  <r>
    <s v="A4853"/>
    <s v="P77174"/>
    <s v="D11"/>
    <x v="3"/>
    <d v="2024-12-09T00:00:00"/>
    <x v="13"/>
    <x v="3"/>
  </r>
  <r>
    <s v="A4504"/>
    <s v="P38694"/>
    <s v="D14"/>
    <x v="5"/>
    <d v="2024-12-18T00:00:00"/>
    <x v="14"/>
    <x v="1"/>
  </r>
  <r>
    <s v="A2106"/>
    <s v="P45916"/>
    <s v="D25"/>
    <x v="5"/>
    <d v="2024-12-15T00:00:00"/>
    <x v="4"/>
    <x v="3"/>
  </r>
  <r>
    <s v="N/A"/>
    <s v="P98707"/>
    <s v="D20"/>
    <x v="5"/>
    <m/>
    <x v="1"/>
    <x v="0"/>
  </r>
  <r>
    <s v="A6156"/>
    <s v="P68619"/>
    <s v="D11"/>
    <x v="3"/>
    <d v="2024-09-23T00:00:00"/>
    <x v="4"/>
    <x v="2"/>
  </r>
  <r>
    <s v="A2963"/>
    <s v="P11071"/>
    <s v="D13"/>
    <x v="1"/>
    <d v="2024-07-13T00:00:00"/>
    <x v="15"/>
    <x v="4"/>
  </r>
  <r>
    <s v="A1511"/>
    <s v="P18878"/>
    <s v="D27"/>
    <x v="3"/>
    <d v="2024-01-31T00:00:00"/>
    <x v="4"/>
    <x v="1"/>
  </r>
  <r>
    <s v="A1949"/>
    <s v="P88817"/>
    <s v="D28"/>
    <x v="3"/>
    <d v="2024-08-16T00:00:00"/>
    <x v="11"/>
    <x v="4"/>
  </r>
  <r>
    <s v="A9088"/>
    <s v="P70452"/>
    <s v="D7"/>
    <x v="2"/>
    <d v="2024-11-26T00:00:00"/>
    <x v="14"/>
    <x v="1"/>
  </r>
  <r>
    <s v="A1384"/>
    <s v="P79213"/>
    <s v="D13"/>
    <x v="5"/>
    <d v="2024-12-16T00:00:00"/>
    <x v="8"/>
    <x v="3"/>
  </r>
  <r>
    <s v="A4140"/>
    <s v="P92292"/>
    <s v="D17"/>
    <x v="1"/>
    <d v="2024-04-02T00:00:00"/>
    <x v="5"/>
    <x v="1"/>
  </r>
  <r>
    <s v="A6170"/>
    <s v="P46858"/>
    <s v="D17"/>
    <x v="4"/>
    <d v="2024-06-03T00:00:00"/>
    <x v="3"/>
    <x v="3"/>
  </r>
  <r>
    <s v="A5704"/>
    <s v="P10337"/>
    <s v="D12"/>
    <x v="2"/>
    <d v="2024-04-01T00:00:00"/>
    <x v="14"/>
    <x v="4"/>
  </r>
  <r>
    <s v="A1762"/>
    <s v="P76416"/>
    <s v="D26"/>
    <x v="4"/>
    <d v="2024-12-20T00:00:00"/>
    <x v="7"/>
    <x v="1"/>
  </r>
  <r>
    <s v="A3377"/>
    <s v="P47558"/>
    <s v="D30"/>
    <x v="1"/>
    <d v="2024-12-21T00:00:00"/>
    <x v="16"/>
    <x v="1"/>
  </r>
  <r>
    <s v="A7484"/>
    <s v="P10851"/>
    <s v="D11"/>
    <x v="5"/>
    <d v="2024-05-04T00:00:00"/>
    <x v="16"/>
    <x v="2"/>
  </r>
  <r>
    <s v="A7950"/>
    <s v="P70960"/>
    <s v="D14"/>
    <x v="5"/>
    <d v="2024-04-05T00:00:00"/>
    <x v="8"/>
    <x v="2"/>
  </r>
  <r>
    <s v="A4062"/>
    <s v="P56742"/>
    <s v="D7"/>
    <x v="3"/>
    <d v="2024-11-09T00:00:00"/>
    <x v="7"/>
    <x v="3"/>
  </r>
  <r>
    <s v="N/A"/>
    <s v="P62667"/>
    <s v="N/A"/>
    <x v="5"/>
    <d v="2024-03-21T00:00:00"/>
    <x v="1"/>
    <x v="0"/>
  </r>
  <r>
    <s v="A7608"/>
    <s v="P30132"/>
    <s v="D23"/>
    <x v="3"/>
    <d v="2024-03-27T00:00:00"/>
    <x v="17"/>
    <x v="2"/>
  </r>
  <r>
    <s v="A6966"/>
    <s v="P43686"/>
    <s v="D9"/>
    <x v="2"/>
    <d v="2024-08-02T00:00:00"/>
    <x v="12"/>
    <x v="3"/>
  </r>
  <r>
    <s v="A8149"/>
    <s v="P43188"/>
    <s v="D22"/>
    <x v="2"/>
    <d v="2024-08-03T00:00:00"/>
    <x v="15"/>
    <x v="4"/>
  </r>
  <r>
    <s v="A8665"/>
    <s v="P35517"/>
    <s v="D16"/>
    <x v="0"/>
    <d v="2024-10-20T00:00:00"/>
    <x v="13"/>
    <x v="4"/>
  </r>
  <r>
    <s v="A6187"/>
    <s v="P87789"/>
    <s v="D19"/>
    <x v="1"/>
    <d v="2024-01-22T00:00:00"/>
    <x v="11"/>
    <x v="1"/>
  </r>
  <r>
    <s v="A9961"/>
    <s v="P76847"/>
    <s v="D24"/>
    <x v="1"/>
    <d v="2024-02-25T00:00:00"/>
    <x v="13"/>
    <x v="4"/>
  </r>
  <r>
    <s v="A2974"/>
    <s v="P97899"/>
    <s v="D25"/>
    <x v="2"/>
    <d v="2024-06-23T00:00:00"/>
    <x v="14"/>
    <x v="4"/>
  </r>
  <r>
    <s v="A5835"/>
    <s v="P67499"/>
    <s v="D4"/>
    <x v="5"/>
    <d v="2024-02-28T00:00:00"/>
    <x v="15"/>
    <x v="4"/>
  </r>
  <r>
    <s v="A6947"/>
    <s v="P22024"/>
    <s v="D14"/>
    <x v="2"/>
    <d v="2024-10-25T00:00:00"/>
    <x v="4"/>
    <x v="1"/>
  </r>
  <r>
    <s v="A1148"/>
    <s v="P61654"/>
    <s v="D16"/>
    <x v="3"/>
    <d v="2024-02-02T00:00:00"/>
    <x v="13"/>
    <x v="1"/>
  </r>
  <r>
    <s v="A9073"/>
    <s v="P25059"/>
    <s v="D9"/>
    <x v="1"/>
    <d v="2024-12-04T00:00:00"/>
    <x v="6"/>
    <x v="3"/>
  </r>
  <r>
    <s v="A6922"/>
    <s v="P80104"/>
    <s v="D13"/>
    <x v="0"/>
    <d v="2024-07-09T00:00:00"/>
    <x v="18"/>
    <x v="3"/>
  </r>
  <r>
    <s v="A9724"/>
    <s v="P89217"/>
    <s v="D26"/>
    <x v="0"/>
    <d v="2024-03-19T00:00:00"/>
    <x v="4"/>
    <x v="2"/>
  </r>
  <r>
    <s v="A7514"/>
    <s v="P40896"/>
    <s v="D4"/>
    <x v="0"/>
    <d v="2024-03-11T00:00:00"/>
    <x v="3"/>
    <x v="4"/>
  </r>
  <r>
    <s v="A9602"/>
    <s v="P93573"/>
    <s v="D29"/>
    <x v="4"/>
    <d v="2024-09-21T00:00:00"/>
    <x v="16"/>
    <x v="1"/>
  </r>
  <r>
    <s v="A3495"/>
    <s v="P27259"/>
    <s v="D3"/>
    <x v="2"/>
    <d v="2024-09-16T00:00:00"/>
    <x v="3"/>
    <x v="4"/>
  </r>
  <r>
    <s v="N/A"/>
    <s v="P86378"/>
    <s v="D19"/>
    <x v="2"/>
    <m/>
    <x v="0"/>
    <x v="0"/>
  </r>
  <r>
    <s v="A9488"/>
    <s v="P11866"/>
    <s v="D7"/>
    <x v="5"/>
    <d v="2024-10-20T00:00:00"/>
    <x v="4"/>
    <x v="4"/>
  </r>
  <r>
    <s v="A5762"/>
    <s v="P82148"/>
    <s v="D6"/>
    <x v="4"/>
    <d v="2024-08-13T00:00:00"/>
    <x v="4"/>
    <x v="1"/>
  </r>
  <r>
    <s v="A8076"/>
    <s v="P96356"/>
    <s v="D6"/>
    <x v="2"/>
    <d v="2024-11-27T00:00:00"/>
    <x v="19"/>
    <x v="2"/>
  </r>
  <r>
    <s v="A9964"/>
    <s v="P95475"/>
    <s v="D1"/>
    <x v="2"/>
    <d v="2024-01-07T00:00:00"/>
    <x v="11"/>
    <x v="1"/>
  </r>
  <r>
    <s v="A8328"/>
    <s v="P24760"/>
    <s v="D3"/>
    <x v="4"/>
    <d v="2024-02-28T00:00:00"/>
    <x v="20"/>
    <x v="1"/>
  </r>
  <r>
    <s v="A3096"/>
    <s v="P94013"/>
    <s v="D20"/>
    <x v="0"/>
    <d v="2024-09-10T00:00:00"/>
    <x v="5"/>
    <x v="4"/>
  </r>
  <r>
    <s v="A5851"/>
    <s v="P28262"/>
    <s v="D30"/>
    <x v="2"/>
    <d v="2024-12-22T00:00:00"/>
    <x v="6"/>
    <x v="3"/>
  </r>
  <r>
    <s v="A9029"/>
    <s v="P27012"/>
    <s v="D4"/>
    <x v="5"/>
    <d v="2024-01-16T00:00:00"/>
    <x v="15"/>
    <x v="3"/>
  </r>
  <r>
    <s v="A5016"/>
    <s v="P42600"/>
    <s v="D11"/>
    <x v="5"/>
    <d v="2024-11-21T00:00:00"/>
    <x v="16"/>
    <x v="4"/>
  </r>
  <r>
    <s v="A8410"/>
    <s v="P59519"/>
    <s v="D1"/>
    <x v="4"/>
    <d v="2024-04-05T00:00:00"/>
    <x v="18"/>
    <x v="2"/>
  </r>
  <r>
    <s v="A6602"/>
    <s v="P87869"/>
    <s v="D13"/>
    <x v="5"/>
    <d v="2024-07-12T00:00:00"/>
    <x v="17"/>
    <x v="1"/>
  </r>
  <r>
    <s v="N/A"/>
    <s v="P14071"/>
    <s v="D2"/>
    <x v="4"/>
    <d v="2024-01-01T00:00:00"/>
    <x v="0"/>
    <x v="0"/>
  </r>
  <r>
    <s v="A4630"/>
    <s v="P57426"/>
    <s v="D5"/>
    <x v="0"/>
    <d v="2024-04-28T00:00:00"/>
    <x v="15"/>
    <x v="1"/>
  </r>
  <r>
    <s v="A7337"/>
    <s v="P77563"/>
    <s v="D8"/>
    <x v="2"/>
    <d v="2024-06-14T00:00:00"/>
    <x v="9"/>
    <x v="3"/>
  </r>
  <r>
    <s v="A6960"/>
    <s v="P29377"/>
    <s v="D12"/>
    <x v="1"/>
    <d v="2024-04-25T00:00:00"/>
    <x v="4"/>
    <x v="1"/>
  </r>
  <r>
    <s v="A6763"/>
    <s v="P68223"/>
    <s v="D5"/>
    <x v="2"/>
    <d v="2024-05-04T00:00:00"/>
    <x v="20"/>
    <x v="3"/>
  </r>
  <r>
    <s v="A2399"/>
    <s v="P55949"/>
    <s v="D17"/>
    <x v="3"/>
    <d v="2024-07-20T00:00:00"/>
    <x v="15"/>
    <x v="2"/>
  </r>
  <r>
    <s v="A7962"/>
    <s v="P23588"/>
    <s v="D23"/>
    <x v="0"/>
    <d v="2024-04-10T00:00:00"/>
    <x v="9"/>
    <x v="2"/>
  </r>
  <r>
    <s v="A2839"/>
    <s v="P73075"/>
    <s v="D28"/>
    <x v="4"/>
    <d v="2024-03-31T00:00:00"/>
    <x v="19"/>
    <x v="1"/>
  </r>
  <r>
    <s v="A4322"/>
    <s v="P82492"/>
    <s v="D6"/>
    <x v="2"/>
    <d v="2024-12-25T00:00:00"/>
    <x v="18"/>
    <x v="3"/>
  </r>
  <r>
    <s v="A4269"/>
    <s v="P77493"/>
    <s v="D6"/>
    <x v="1"/>
    <d v="2024-06-21T00:00:00"/>
    <x v="2"/>
    <x v="4"/>
  </r>
  <r>
    <s v="A2273"/>
    <s v="P22316"/>
    <s v="D22"/>
    <x v="1"/>
    <d v="2024-07-31T00:00:00"/>
    <x v="21"/>
    <x v="1"/>
  </r>
  <r>
    <s v="A5011"/>
    <s v="P49994"/>
    <s v="D27"/>
    <x v="5"/>
    <d v="2024-10-29T00:00:00"/>
    <x v="17"/>
    <x v="2"/>
  </r>
  <r>
    <s v="A1280"/>
    <s v="P71033"/>
    <s v="D5"/>
    <x v="4"/>
    <d v="2024-11-18T00:00:00"/>
    <x v="11"/>
    <x v="4"/>
  </r>
  <r>
    <s v="A4434"/>
    <s v="P28668"/>
    <s v="D15"/>
    <x v="0"/>
    <d v="2024-09-06T00:00:00"/>
    <x v="18"/>
    <x v="3"/>
  </r>
  <r>
    <s v="A5929"/>
    <s v="P76574"/>
    <s v="D7"/>
    <x v="0"/>
    <d v="2024-05-28T00:00:00"/>
    <x v="16"/>
    <x v="4"/>
  </r>
  <r>
    <s v="A1107"/>
    <s v="P34541"/>
    <s v="D18"/>
    <x v="4"/>
    <d v="2024-01-16T00:00:00"/>
    <x v="16"/>
    <x v="3"/>
  </r>
  <r>
    <s v="A8154"/>
    <s v="P28861"/>
    <s v="D29"/>
    <x v="3"/>
    <d v="2024-08-19T00:00:00"/>
    <x v="9"/>
    <x v="3"/>
  </r>
  <r>
    <s v="A3997"/>
    <s v="P11217"/>
    <s v="D7"/>
    <x v="0"/>
    <d v="2024-08-30T00:00:00"/>
    <x v="5"/>
    <x v="3"/>
  </r>
  <r>
    <s v="A1887"/>
    <s v="P56741"/>
    <s v="D2"/>
    <x v="4"/>
    <d v="2024-04-04T00:00:00"/>
    <x v="5"/>
    <x v="3"/>
  </r>
  <r>
    <s v="A2811"/>
    <s v="P19592"/>
    <s v="D8"/>
    <x v="3"/>
    <d v="2024-04-04T00:00:00"/>
    <x v="17"/>
    <x v="2"/>
  </r>
  <r>
    <s v="A7866"/>
    <s v="P94928"/>
    <s v="D14"/>
    <x v="1"/>
    <d v="2024-06-25T00:00:00"/>
    <x v="2"/>
    <x v="2"/>
  </r>
  <r>
    <s v="N/A"/>
    <s v="P50275"/>
    <s v="D22"/>
    <x v="4"/>
    <d v="2024-01-14T00:00:00"/>
    <x v="0"/>
    <x v="0"/>
  </r>
  <r>
    <s v="A4066"/>
    <s v="P73844"/>
    <s v="D11"/>
    <x v="1"/>
    <d v="2024-04-08T00:00:00"/>
    <x v="17"/>
    <x v="1"/>
  </r>
  <r>
    <s v="A1698"/>
    <s v="P50711"/>
    <s v="D17"/>
    <x v="5"/>
    <d v="2024-12-28T00:00:00"/>
    <x v="21"/>
    <x v="3"/>
  </r>
  <r>
    <s v="A9430"/>
    <s v="P30920"/>
    <s v="D23"/>
    <x v="3"/>
    <d v="2024-06-11T00:00:00"/>
    <x v="6"/>
    <x v="4"/>
  </r>
  <r>
    <s v="A4495"/>
    <s v="P26650"/>
    <s v="D1"/>
    <x v="1"/>
    <d v="2024-06-06T00:00:00"/>
    <x v="15"/>
    <x v="2"/>
  </r>
  <r>
    <s v="A3333"/>
    <s v="P22791"/>
    <s v="D1"/>
    <x v="4"/>
    <d v="2024-11-04T00:00:00"/>
    <x v="11"/>
    <x v="4"/>
  </r>
  <r>
    <s v="A5600"/>
    <s v="P17310"/>
    <s v="D13"/>
    <x v="5"/>
    <d v="2024-03-19T00:00:00"/>
    <x v="11"/>
    <x v="2"/>
  </r>
  <r>
    <s v="A4561"/>
    <s v="P61087"/>
    <s v="D25"/>
    <x v="3"/>
    <d v="2024-04-07T00:00:00"/>
    <x v="8"/>
    <x v="4"/>
  </r>
  <r>
    <s v="A1739"/>
    <s v="P81824"/>
    <s v="D3"/>
    <x v="2"/>
    <d v="2024-05-26T00:00:00"/>
    <x v="22"/>
    <x v="4"/>
  </r>
  <r>
    <s v="A2109"/>
    <s v="P24131"/>
    <s v="D21"/>
    <x v="0"/>
    <d v="2024-06-14T00:00:00"/>
    <x v="18"/>
    <x v="1"/>
  </r>
  <r>
    <s v="A1157"/>
    <s v="P38330"/>
    <s v="D2"/>
    <x v="4"/>
    <d v="2024-05-16T00:00:00"/>
    <x v="15"/>
    <x v="3"/>
  </r>
  <r>
    <s v="A6884"/>
    <s v="P65114"/>
    <s v="D18"/>
    <x v="1"/>
    <d v="2024-03-16T00:00:00"/>
    <x v="14"/>
    <x v="2"/>
  </r>
  <r>
    <s v="A4146"/>
    <s v="P88218"/>
    <s v="D11"/>
    <x v="3"/>
    <d v="2024-08-25T00:00:00"/>
    <x v="22"/>
    <x v="2"/>
  </r>
  <r>
    <s v="A3067"/>
    <s v="P34644"/>
    <s v="D11"/>
    <x v="2"/>
    <d v="2024-01-15T00:00:00"/>
    <x v="12"/>
    <x v="3"/>
  </r>
  <r>
    <s v="A4312"/>
    <s v="P29322"/>
    <s v="D3"/>
    <x v="2"/>
    <d v="2024-11-22T00:00:00"/>
    <x v="15"/>
    <x v="2"/>
  </r>
  <r>
    <s v="A8481"/>
    <s v="P64103"/>
    <s v="D26"/>
    <x v="0"/>
    <d v="2024-04-05T00:00:00"/>
    <x v="19"/>
    <x v="4"/>
  </r>
  <r>
    <s v="A8951"/>
    <s v="P31843"/>
    <s v="D11"/>
    <x v="2"/>
    <d v="2024-12-20T00:00:00"/>
    <x v="22"/>
    <x v="2"/>
  </r>
  <r>
    <s v="A6060"/>
    <s v="P33026"/>
    <s v="D25"/>
    <x v="1"/>
    <d v="2024-11-12T00:00:00"/>
    <x v="8"/>
    <x v="1"/>
  </r>
  <r>
    <s v="A9814"/>
    <s v="P47436"/>
    <s v="D17"/>
    <x v="0"/>
    <d v="2024-03-16T00:00:00"/>
    <x v="10"/>
    <x v="3"/>
  </r>
  <r>
    <s v="A9209"/>
    <s v="P48965"/>
    <s v="D4"/>
    <x v="4"/>
    <d v="2024-04-22T00:00:00"/>
    <x v="4"/>
    <x v="3"/>
  </r>
  <r>
    <s v="A4611"/>
    <s v="P20771"/>
    <s v="D12"/>
    <x v="3"/>
    <d v="2024-07-07T00:00:00"/>
    <x v="16"/>
    <x v="3"/>
  </r>
  <r>
    <s v="A9807"/>
    <s v="P32966"/>
    <s v="D19"/>
    <x v="3"/>
    <d v="2024-06-01T00:00:00"/>
    <x v="14"/>
    <x v="2"/>
  </r>
  <r>
    <s v="A1390"/>
    <s v="P65077"/>
    <s v="D12"/>
    <x v="5"/>
    <d v="2024-06-29T00:00:00"/>
    <x v="6"/>
    <x v="2"/>
  </r>
  <r>
    <s v="A8552"/>
    <s v="P30147"/>
    <s v="D30"/>
    <x v="4"/>
    <d v="2024-01-12T00:00:00"/>
    <x v="4"/>
    <x v="2"/>
  </r>
  <r>
    <s v="A2077"/>
    <s v="P54890"/>
    <s v="D3"/>
    <x v="4"/>
    <d v="2024-07-13T00:00:00"/>
    <x v="9"/>
    <x v="2"/>
  </r>
  <r>
    <s v="A4393"/>
    <s v="P77589"/>
    <s v="D10"/>
    <x v="3"/>
    <d v="2024-07-18T00:00:00"/>
    <x v="14"/>
    <x v="3"/>
  </r>
  <r>
    <s v="A9429"/>
    <s v="P59917"/>
    <s v="D16"/>
    <x v="5"/>
    <d v="2024-07-31T00:00:00"/>
    <x v="14"/>
    <x v="4"/>
  </r>
  <r>
    <s v="A9519"/>
    <s v="P89260"/>
    <s v="D19"/>
    <x v="4"/>
    <d v="2024-03-08T00:00:00"/>
    <x v="17"/>
    <x v="1"/>
  </r>
  <r>
    <s v="A3483"/>
    <s v="P22612"/>
    <s v="D25"/>
    <x v="1"/>
    <d v="2024-06-06T00:00:00"/>
    <x v="17"/>
    <x v="2"/>
  </r>
  <r>
    <s v="A9319"/>
    <s v="P10983"/>
    <s v="D5"/>
    <x v="2"/>
    <d v="2024-03-28T00:00:00"/>
    <x v="17"/>
    <x v="2"/>
  </r>
  <r>
    <s v="A7880"/>
    <s v="P61404"/>
    <s v="D17"/>
    <x v="0"/>
    <d v="2024-07-09T00:00:00"/>
    <x v="20"/>
    <x v="3"/>
  </r>
  <r>
    <s v="N/A"/>
    <s v="P48563"/>
    <s v="D7"/>
    <x v="6"/>
    <d v="2024-09-03T00:00:00"/>
    <x v="0"/>
    <x v="2"/>
  </r>
  <r>
    <s v="A8498"/>
    <s v="P68408"/>
    <s v="D17"/>
    <x v="2"/>
    <d v="2024-09-10T00:00:00"/>
    <x v="18"/>
    <x v="2"/>
  </r>
  <r>
    <s v="A6824"/>
    <s v="P80709"/>
    <s v="D26"/>
    <x v="0"/>
    <d v="2024-08-11T00:00:00"/>
    <x v="3"/>
    <x v="3"/>
  </r>
  <r>
    <s v="A1087"/>
    <s v="P22483"/>
    <s v="D7"/>
    <x v="1"/>
    <d v="2024-05-11T00:00:00"/>
    <x v="21"/>
    <x v="2"/>
  </r>
  <r>
    <s v="A4414"/>
    <s v="P29433"/>
    <s v="D11"/>
    <x v="5"/>
    <d v="2024-10-17T00:00:00"/>
    <x v="7"/>
    <x v="2"/>
  </r>
  <r>
    <s v="A3515"/>
    <s v="P81174"/>
    <s v="D23"/>
    <x v="1"/>
    <d v="2024-09-08T00:00:00"/>
    <x v="17"/>
    <x v="2"/>
  </r>
  <r>
    <s v="A2655"/>
    <s v="P63392"/>
    <s v="D12"/>
    <x v="0"/>
    <d v="2024-02-02T00:00:00"/>
    <x v="2"/>
    <x v="3"/>
  </r>
  <r>
    <s v="A3613"/>
    <s v="P24186"/>
    <s v="D24"/>
    <x v="5"/>
    <d v="2024-12-01T00:00:00"/>
    <x v="3"/>
    <x v="4"/>
  </r>
  <r>
    <s v="A8377"/>
    <s v="P12075"/>
    <s v="D27"/>
    <x v="3"/>
    <d v="2024-10-03T00:00:00"/>
    <x v="19"/>
    <x v="2"/>
  </r>
  <r>
    <s v="A6529"/>
    <s v="P36565"/>
    <s v="D25"/>
    <x v="4"/>
    <d v="2024-08-31T00:00:00"/>
    <x v="6"/>
    <x v="4"/>
  </r>
  <r>
    <s v="A2906"/>
    <s v="P17033"/>
    <s v="D24"/>
    <x v="1"/>
    <d v="2024-09-02T00:00:00"/>
    <x v="12"/>
    <x v="2"/>
  </r>
  <r>
    <s v="A2994"/>
    <s v="P53406"/>
    <s v="D23"/>
    <x v="0"/>
    <d v="2024-07-19T00:00:00"/>
    <x v="5"/>
    <x v="4"/>
  </r>
  <r>
    <s v="A6194"/>
    <s v="P74577"/>
    <s v="D2"/>
    <x v="4"/>
    <d v="2024-09-23T00:00:00"/>
    <x v="14"/>
    <x v="2"/>
  </r>
  <r>
    <s v="A5675"/>
    <s v="P54686"/>
    <s v="D27"/>
    <x v="0"/>
    <d v="2024-07-29T00:00:00"/>
    <x v="1"/>
    <x v="1"/>
  </r>
  <r>
    <s v="A7625"/>
    <s v="P15042"/>
    <s v="D26"/>
    <x v="0"/>
    <d v="2024-03-16T00:00:00"/>
    <x v="5"/>
    <x v="2"/>
  </r>
  <r>
    <s v="A2478"/>
    <s v="P66658"/>
    <s v="D20"/>
    <x v="0"/>
    <d v="2024-12-08T00:00:00"/>
    <x v="10"/>
    <x v="2"/>
  </r>
  <r>
    <s v="A3419"/>
    <s v="P46158"/>
    <s v="D6"/>
    <x v="0"/>
    <d v="2024-06-22T00:00:00"/>
    <x v="6"/>
    <x v="2"/>
  </r>
  <r>
    <s v="A8571"/>
    <s v="P47910"/>
    <s v="D6"/>
    <x v="1"/>
    <d v="2024-05-31T00:00:00"/>
    <x v="15"/>
    <x v="3"/>
  </r>
  <r>
    <s v="A5158"/>
    <s v="P69894"/>
    <s v="D23"/>
    <x v="3"/>
    <d v="2024-05-31T00:00:00"/>
    <x v="5"/>
    <x v="4"/>
  </r>
  <r>
    <s v="A9474"/>
    <s v="P86247"/>
    <s v="D8"/>
    <x v="3"/>
    <d v="2024-01-27T00:00:00"/>
    <x v="14"/>
    <x v="4"/>
  </r>
  <r>
    <s v="A3302"/>
    <s v="P42193"/>
    <s v="D14"/>
    <x v="5"/>
    <d v="2024-01-14T00:00:00"/>
    <x v="18"/>
    <x v="2"/>
  </r>
  <r>
    <s v="A8884"/>
    <s v="P29032"/>
    <s v="D14"/>
    <x v="3"/>
    <d v="2024-10-09T00:00:00"/>
    <x v="20"/>
    <x v="1"/>
  </r>
  <r>
    <s v="A4568"/>
    <s v="P72811"/>
    <s v="D16"/>
    <x v="1"/>
    <d v="2024-04-24T00:00:00"/>
    <x v="15"/>
    <x v="3"/>
  </r>
  <r>
    <s v="A4659"/>
    <s v="P96259"/>
    <s v="D29"/>
    <x v="1"/>
    <d v="2024-08-15T00:00:00"/>
    <x v="19"/>
    <x v="2"/>
  </r>
  <r>
    <s v="A2509"/>
    <s v="P44251"/>
    <s v="D14"/>
    <x v="2"/>
    <d v="2024-03-22T00:00:00"/>
    <x v="17"/>
    <x v="1"/>
  </r>
  <r>
    <s v="A5133"/>
    <s v="P16884"/>
    <s v="D18"/>
    <x v="3"/>
    <d v="2024-11-17T00:00:00"/>
    <x v="7"/>
    <x v="1"/>
  </r>
  <r>
    <s v="A5428"/>
    <s v="P81817"/>
    <s v="D20"/>
    <x v="5"/>
    <d v="2024-02-13T00:00:00"/>
    <x v="8"/>
    <x v="1"/>
  </r>
  <r>
    <s v="A6482"/>
    <s v="P77843"/>
    <s v="D5"/>
    <x v="0"/>
    <d v="2024-06-05T00:00:00"/>
    <x v="12"/>
    <x v="2"/>
  </r>
  <r>
    <s v="A3214"/>
    <s v="P57937"/>
    <s v="D22"/>
    <x v="0"/>
    <d v="2024-11-20T00:00:00"/>
    <x v="21"/>
    <x v="4"/>
  </r>
  <r>
    <s v="N/A"/>
    <s v="P31668"/>
    <s v="D5"/>
    <x v="3"/>
    <d v="2024-01-01T00:00:00"/>
    <x v="0"/>
    <x v="0"/>
  </r>
  <r>
    <s v="A9946"/>
    <s v="P82099"/>
    <s v="D16"/>
    <x v="1"/>
    <d v="2024-10-29T00:00:00"/>
    <x v="3"/>
    <x v="1"/>
  </r>
  <r>
    <s v="A1914"/>
    <s v="P94085"/>
    <s v="D13"/>
    <x v="3"/>
    <d v="2024-11-23T00:00:00"/>
    <x v="1"/>
    <x v="1"/>
  </r>
  <r>
    <s v="A8524"/>
    <s v="P50596"/>
    <s v="D4"/>
    <x v="3"/>
    <d v="2024-02-26T00:00:00"/>
    <x v="22"/>
    <x v="3"/>
  </r>
  <r>
    <s v="A2924"/>
    <s v="P52297"/>
    <s v="D1"/>
    <x v="2"/>
    <d v="2024-07-31T00:00:00"/>
    <x v="18"/>
    <x v="1"/>
  </r>
  <r>
    <s v="A7356"/>
    <s v="P69830"/>
    <s v="D18"/>
    <x v="0"/>
    <d v="2024-09-23T00:00:00"/>
    <x v="18"/>
    <x v="2"/>
  </r>
  <r>
    <s v="A3207"/>
    <s v="P95953"/>
    <s v="D2"/>
    <x v="4"/>
    <d v="2024-02-03T00:00:00"/>
    <x v="13"/>
    <x v="2"/>
  </r>
  <r>
    <s v="A8095"/>
    <s v="P84949"/>
    <s v="D15"/>
    <x v="3"/>
    <d v="2024-04-05T00:00:00"/>
    <x v="4"/>
    <x v="2"/>
  </r>
  <r>
    <s v="A8676"/>
    <s v="P53519"/>
    <s v="D21"/>
    <x v="2"/>
    <d v="2024-02-19T00:00:00"/>
    <x v="9"/>
    <x v="2"/>
  </r>
  <r>
    <s v="A6110"/>
    <s v="P38037"/>
    <s v="D22"/>
    <x v="3"/>
    <d v="2024-09-30T00:00:00"/>
    <x v="21"/>
    <x v="1"/>
  </r>
  <r>
    <s v="A9091"/>
    <s v="P28397"/>
    <s v="D24"/>
    <x v="3"/>
    <d v="2024-07-08T00:00:00"/>
    <x v="10"/>
    <x v="4"/>
  </r>
  <r>
    <s v="A7078"/>
    <s v="P41694"/>
    <s v="D1"/>
    <x v="4"/>
    <d v="2024-11-23T00:00:00"/>
    <x v="2"/>
    <x v="2"/>
  </r>
  <r>
    <s v="A6318"/>
    <s v="P87617"/>
    <s v="D28"/>
    <x v="3"/>
    <d v="2024-07-01T00:00:00"/>
    <x v="12"/>
    <x v="3"/>
  </r>
  <r>
    <s v="A2447"/>
    <s v="P28106"/>
    <s v="D15"/>
    <x v="1"/>
    <d v="2024-02-15T00:00:00"/>
    <x v="6"/>
    <x v="4"/>
  </r>
  <r>
    <s v="A7151"/>
    <s v="P81675"/>
    <s v="D4"/>
    <x v="5"/>
    <d v="2024-04-23T00:00:00"/>
    <x v="6"/>
    <x v="3"/>
  </r>
  <r>
    <s v="A9386"/>
    <s v="P42541"/>
    <s v="D19"/>
    <x v="1"/>
    <d v="2024-05-22T00:00:00"/>
    <x v="6"/>
    <x v="3"/>
  </r>
  <r>
    <s v="A2462"/>
    <s v="P90961"/>
    <s v="D22"/>
    <x v="1"/>
    <d v="2024-07-01T00:00:00"/>
    <x v="5"/>
    <x v="1"/>
  </r>
  <r>
    <s v="A1120"/>
    <s v="P89375"/>
    <s v="D29"/>
    <x v="4"/>
    <d v="2024-07-28T00:00:00"/>
    <x v="17"/>
    <x v="3"/>
  </r>
  <r>
    <s v="A2187"/>
    <s v="P50132"/>
    <s v="D21"/>
    <x v="0"/>
    <d v="2024-11-17T00:00:00"/>
    <x v="9"/>
    <x v="2"/>
  </r>
  <r>
    <s v="A8535"/>
    <s v="P32413"/>
    <s v="D3"/>
    <x v="4"/>
    <d v="2024-03-17T00:00:00"/>
    <x v="4"/>
    <x v="4"/>
  </r>
  <r>
    <s v="A1625"/>
    <s v="P22184"/>
    <s v="D13"/>
    <x v="4"/>
    <d v="2024-03-03T00:00:00"/>
    <x v="2"/>
    <x v="3"/>
  </r>
  <r>
    <s v="A9986"/>
    <s v="P50298"/>
    <s v="D8"/>
    <x v="0"/>
    <d v="2024-05-09T00:00:00"/>
    <x v="9"/>
    <x v="2"/>
  </r>
  <r>
    <s v="A6445"/>
    <s v="P36715"/>
    <s v="D9"/>
    <x v="0"/>
    <d v="2024-05-25T00:00:00"/>
    <x v="1"/>
    <x v="3"/>
  </r>
  <r>
    <s v="N/A"/>
    <s v="P86657"/>
    <s v="D17"/>
    <x v="4"/>
    <d v="2024-01-14T00:00:00"/>
    <x v="0"/>
    <x v="0"/>
  </r>
  <r>
    <s v="A8557"/>
    <s v="P88279"/>
    <s v="D26"/>
    <x v="3"/>
    <d v="2024-11-02T00:00:00"/>
    <x v="9"/>
    <x v="3"/>
  </r>
  <r>
    <s v="A2482"/>
    <s v="P55468"/>
    <s v="D7"/>
    <x v="3"/>
    <d v="2024-06-03T00:00:00"/>
    <x v="13"/>
    <x v="2"/>
  </r>
  <r>
    <s v="A6526"/>
    <s v="P22511"/>
    <s v="D10"/>
    <x v="0"/>
    <d v="2024-02-21T00:00:00"/>
    <x v="2"/>
    <x v="4"/>
  </r>
  <r>
    <s v="A6440"/>
    <s v="P95021"/>
    <s v="D12"/>
    <x v="0"/>
    <d v="2024-10-30T00:00:00"/>
    <x v="11"/>
    <x v="1"/>
  </r>
  <r>
    <s v="A6172"/>
    <s v="P43786"/>
    <s v="D12"/>
    <x v="3"/>
    <d v="2024-03-07T00:00:00"/>
    <x v="19"/>
    <x v="3"/>
  </r>
  <r>
    <s v="A3589"/>
    <s v="P18635"/>
    <s v="D20"/>
    <x v="3"/>
    <d v="2024-02-27T00:00:00"/>
    <x v="10"/>
    <x v="3"/>
  </r>
  <r>
    <s v="A4019"/>
    <s v="P28088"/>
    <s v="D9"/>
    <x v="5"/>
    <d v="2024-08-03T00:00:00"/>
    <x v="18"/>
    <x v="4"/>
  </r>
  <r>
    <s v="A3259"/>
    <s v="P88045"/>
    <s v="D13"/>
    <x v="2"/>
    <d v="2024-07-10T00:00:00"/>
    <x v="15"/>
    <x v="4"/>
  </r>
  <r>
    <s v="A6695"/>
    <s v="P95964"/>
    <s v="D29"/>
    <x v="3"/>
    <d v="2024-06-29T00:00:00"/>
    <x v="9"/>
    <x v="2"/>
  </r>
  <r>
    <s v="A2197"/>
    <s v="P32057"/>
    <s v="D17"/>
    <x v="4"/>
    <d v="2024-04-06T00:00:00"/>
    <x v="18"/>
    <x v="1"/>
  </r>
  <r>
    <s v="A9356"/>
    <s v="P32295"/>
    <s v="D24"/>
    <x v="0"/>
    <d v="2024-04-08T00:00:00"/>
    <x v="8"/>
    <x v="4"/>
  </r>
  <r>
    <s v="A9238"/>
    <s v="P40762"/>
    <s v="D24"/>
    <x v="2"/>
    <d v="2024-01-03T00:00:00"/>
    <x v="18"/>
    <x v="2"/>
  </r>
  <r>
    <s v="A6497"/>
    <s v="P86619"/>
    <s v="D25"/>
    <x v="2"/>
    <d v="2024-10-08T00:00:00"/>
    <x v="16"/>
    <x v="2"/>
  </r>
  <r>
    <s v="A2454"/>
    <s v="P90601"/>
    <s v="D7"/>
    <x v="2"/>
    <d v="2024-09-08T00:00:00"/>
    <x v="9"/>
    <x v="1"/>
  </r>
  <r>
    <s v="A7982"/>
    <s v="P22337"/>
    <s v="D13"/>
    <x v="4"/>
    <d v="2024-01-28T00:00:00"/>
    <x v="11"/>
    <x v="2"/>
  </r>
  <r>
    <s v="A6772"/>
    <s v="P60677"/>
    <s v="D23"/>
    <x v="2"/>
    <d v="2024-05-15T00:00:00"/>
    <x v="10"/>
    <x v="1"/>
  </r>
  <r>
    <s v="A5366"/>
    <s v="P75831"/>
    <s v="D27"/>
    <x v="4"/>
    <d v="2024-06-12T00:00:00"/>
    <x v="11"/>
    <x v="4"/>
  </r>
  <r>
    <s v="A6174"/>
    <s v="P68253"/>
    <s v="D11"/>
    <x v="5"/>
    <d v="2024-03-13T00:00:00"/>
    <x v="21"/>
    <x v="1"/>
  </r>
  <r>
    <s v="A6971"/>
    <s v="P14650"/>
    <s v="D22"/>
    <x v="0"/>
    <d v="2024-05-23T00:00:00"/>
    <x v="3"/>
    <x v="1"/>
  </r>
  <r>
    <s v="A7748"/>
    <s v="P15250"/>
    <s v="D10"/>
    <x v="0"/>
    <d v="2024-01-26T00:00:00"/>
    <x v="10"/>
    <x v="2"/>
  </r>
  <r>
    <s v="A7444"/>
    <s v="P10797"/>
    <s v="D9"/>
    <x v="2"/>
    <d v="2024-08-23T00:00:00"/>
    <x v="6"/>
    <x v="4"/>
  </r>
  <r>
    <s v="A9632"/>
    <s v="P30694"/>
    <s v="D27"/>
    <x v="5"/>
    <d v="2024-03-26T00:00:00"/>
    <x v="13"/>
    <x v="4"/>
  </r>
  <r>
    <s v="A1765"/>
    <s v="P59755"/>
    <s v="D15"/>
    <x v="5"/>
    <d v="2024-12-19T00:00:00"/>
    <x v="19"/>
    <x v="1"/>
  </r>
  <r>
    <s v="A3732"/>
    <s v="P80770"/>
    <s v="D4"/>
    <x v="4"/>
    <d v="2024-03-17T00:00:00"/>
    <x v="19"/>
    <x v="1"/>
  </r>
  <r>
    <s v="A5220"/>
    <s v="P67482"/>
    <s v="D10"/>
    <x v="4"/>
    <d v="2024-05-20T00:00:00"/>
    <x v="20"/>
    <x v="1"/>
  </r>
  <r>
    <s v="A5292"/>
    <s v="P13204"/>
    <s v="D17"/>
    <x v="0"/>
    <d v="2024-10-03T00:00:00"/>
    <x v="20"/>
    <x v="4"/>
  </r>
  <r>
    <s v="N/A"/>
    <s v="P13916"/>
    <s v="D29"/>
    <x v="5"/>
    <d v="2024-07-07T00:00:00"/>
    <x v="0"/>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8">
  <r>
    <s v="F1000"/>
    <s v="P99601"/>
    <x v="0"/>
    <n v="4"/>
    <s v="Delayed response"/>
    <n v="45"/>
    <x v="0"/>
  </r>
  <r>
    <s v="F1001"/>
    <s v="P36565"/>
    <x v="1"/>
    <n v="3"/>
    <s v="Needs improvement"/>
    <n v="45"/>
    <x v="1"/>
  </r>
  <r>
    <s v="F1002"/>
    <s v="P99601"/>
    <x v="2"/>
    <n v="6.270833333333333"/>
    <s v="Excellent care"/>
    <n v="30"/>
    <x v="0"/>
  </r>
  <r>
    <s v="F1003"/>
    <s v="P67499"/>
    <x v="3"/>
    <n v="9"/>
    <s v="Amazing team"/>
    <n v="30"/>
    <x v="0"/>
  </r>
  <r>
    <s v="F1004"/>
    <s v="P49994"/>
    <x v="4"/>
    <n v="8"/>
    <s v="Great doctors"/>
    <n v="45"/>
    <x v="0"/>
  </r>
  <r>
    <s v="F1005"/>
    <s v="P31843"/>
    <x v="4"/>
    <n v="5"/>
    <s v="Satisfactory"/>
    <n v="45"/>
    <x v="0"/>
  </r>
  <r>
    <s v="F1006"/>
    <s v="P63392"/>
    <x v="3"/>
    <n v="4"/>
    <s v="Delayed response"/>
    <n v="45"/>
    <x v="0"/>
  </r>
  <r>
    <s v="F1007"/>
    <s v="P66658"/>
    <x v="3"/>
    <n v="7"/>
    <s v="Child-friendly staff"/>
    <n v="45"/>
    <x v="0"/>
  </r>
  <r>
    <s v="F1008"/>
    <s v="P95953"/>
    <x v="0"/>
    <n v="7"/>
    <s v="Child-friendly staff"/>
    <n v="45"/>
    <x v="0"/>
  </r>
  <r>
    <s v="F1009"/>
    <s v="P80770"/>
    <x v="1"/>
    <n v="4"/>
    <s v="Delayed response"/>
    <n v="45"/>
    <x v="0"/>
  </r>
  <r>
    <s v="F1010"/>
    <s v="P29680"/>
    <x v="1"/>
    <n v="4"/>
    <s v="Room cleanliness issue"/>
    <n v="45"/>
    <x v="0"/>
  </r>
  <r>
    <s v="F1011"/>
    <s v="P93978"/>
    <x v="1"/>
    <n v="3"/>
    <s v="Long wait times"/>
    <n v="45"/>
    <x v="1"/>
  </r>
  <r>
    <s v="F1012"/>
    <s v="P25878"/>
    <x v="4"/>
    <n v="7"/>
    <s v="Child-friendly staff"/>
    <n v="45"/>
    <x v="0"/>
  </r>
  <r>
    <s v="F1013"/>
    <s v="P41254"/>
    <x v="0"/>
    <n v="3"/>
    <s v="Long wait times"/>
    <n v="45"/>
    <x v="1"/>
  </r>
  <r>
    <s v="F1014"/>
    <s v="P73818"/>
    <x v="1"/>
    <n v="3"/>
    <s v="Long wait times"/>
    <n v="45"/>
    <x v="1"/>
  </r>
  <r>
    <s v="F1015"/>
    <s v="P79312"/>
    <x v="3"/>
    <n v="6"/>
    <s v="Very good"/>
    <n v="45"/>
    <x v="0"/>
  </r>
  <r>
    <s v="F1016"/>
    <s v="P82827"/>
    <x v="3"/>
    <n v="5"/>
    <s v="Average"/>
    <n v="45"/>
    <x v="0"/>
  </r>
  <r>
    <s v="F1017"/>
    <s v="P25878"/>
    <x v="2"/>
    <n v="6.270833333333333"/>
    <s v="Helpful staff"/>
    <m/>
    <x v="0"/>
  </r>
  <r>
    <s v="F1018"/>
    <s v="P93291"/>
    <x v="3"/>
    <n v="8"/>
    <s v="Efficient process"/>
    <n v="45"/>
    <x v="0"/>
  </r>
  <r>
    <s v="F1019"/>
    <s v="P14299"/>
    <x v="0"/>
    <n v="8"/>
    <s v="Great doctors"/>
    <n v="45"/>
    <x v="0"/>
  </r>
  <r>
    <s v="F1020"/>
    <s v="P90461"/>
    <x v="5"/>
    <n v="3"/>
    <s v="Needs improvement"/>
    <n v="45"/>
    <x v="1"/>
  </r>
  <r>
    <s v="F1021"/>
    <s v="P77174"/>
    <x v="4"/>
    <n v="4"/>
    <s v="Delayed response"/>
    <n v="45"/>
    <x v="0"/>
  </r>
  <r>
    <s v="F1022"/>
    <s v="P38694"/>
    <x v="6"/>
    <n v="7"/>
    <s v="Child-friendly staff"/>
    <n v="45"/>
    <x v="0"/>
  </r>
  <r>
    <s v="F1023"/>
    <s v="P45916"/>
    <x v="6"/>
    <n v="4"/>
    <s v="Delayed response"/>
    <n v="45"/>
    <x v="0"/>
  </r>
  <r>
    <s v="F1024"/>
    <s v="P67499"/>
    <x v="6"/>
    <n v="9"/>
    <s v="Highly recommended"/>
    <n v="30"/>
    <x v="0"/>
  </r>
  <r>
    <s v="F1025"/>
    <s v="P68619"/>
    <x v="4"/>
    <n v="4"/>
    <s v="Delayed response"/>
    <n v="45"/>
    <x v="0"/>
  </r>
  <r>
    <s v="F1026"/>
    <s v="P11071"/>
    <x v="1"/>
    <n v="7"/>
    <s v="Child-friendly staff"/>
    <n v="45"/>
    <x v="0"/>
  </r>
  <r>
    <s v="F1027"/>
    <s v="P18878"/>
    <x v="4"/>
    <n v="7"/>
    <s v="Satisfactory"/>
    <n v="45"/>
    <x v="0"/>
  </r>
  <r>
    <s v="F1028"/>
    <s v="P88817"/>
    <x v="4"/>
    <n v="3"/>
    <s v="Needs improvement"/>
    <n v="45"/>
    <x v="1"/>
  </r>
  <r>
    <s v="F1029"/>
    <s v="P70452"/>
    <x v="3"/>
    <n v="9"/>
    <s v="Excellent care"/>
    <n v="30"/>
    <x v="0"/>
  </r>
  <r>
    <s v="F1030"/>
    <s v="P79213"/>
    <x v="6"/>
    <n v="4"/>
    <s v="Room cleanliness issue"/>
    <n v="45"/>
    <x v="0"/>
  </r>
  <r>
    <s v="F1031"/>
    <s v="P92292"/>
    <x v="1"/>
    <n v="3"/>
    <s v="Needs improvement"/>
    <n v="45"/>
    <x v="1"/>
  </r>
  <r>
    <s v="F1032"/>
    <s v="P46858"/>
    <x v="5"/>
    <n v="5"/>
    <s v="Average"/>
    <n v="45"/>
    <x v="0"/>
  </r>
  <r>
    <s v="F1033"/>
    <s v="P10337"/>
    <x v="3"/>
    <n v="9"/>
    <s v="Highly recommended"/>
    <n v="30"/>
    <x v="0"/>
  </r>
  <r>
    <s v="F1034"/>
    <s v="P76416"/>
    <x v="5"/>
    <n v="6"/>
    <s v="Very good"/>
    <n v="45"/>
    <x v="0"/>
  </r>
  <r>
    <s v="F1035"/>
    <s v="P47558"/>
    <x v="1"/>
    <n v="9"/>
    <s v="Amazing team"/>
    <n v="30"/>
    <x v="0"/>
  </r>
  <r>
    <s v="F1036"/>
    <s v="P10851"/>
    <x v="6"/>
    <n v="7"/>
    <s v="Helpful staff"/>
    <n v="45"/>
    <x v="0"/>
  </r>
  <r>
    <s v="F1037"/>
    <s v="P70960"/>
    <x v="6"/>
    <n v="3"/>
    <s v="Long wait times"/>
    <n v="45"/>
    <x v="1"/>
  </r>
  <r>
    <s v="F1038"/>
    <s v="P15042"/>
    <x v="6"/>
    <n v="5"/>
    <s v="Average"/>
    <n v="45"/>
    <x v="0"/>
  </r>
  <r>
    <s v="F1039"/>
    <s v="P56742"/>
    <x v="4"/>
    <n v="9"/>
    <s v="Good service"/>
    <n v="30"/>
    <x v="0"/>
  </r>
  <r>
    <s v="F1040"/>
    <s v="P30132"/>
    <x v="4"/>
    <n v="9"/>
    <s v="Amazing team"/>
    <n v="30"/>
    <x v="0"/>
  </r>
  <r>
    <s v="F1041"/>
    <s v="P43686"/>
    <x v="3"/>
    <n v="7"/>
    <s v="Helpful staff"/>
    <n v="45"/>
    <x v="0"/>
  </r>
  <r>
    <s v="F1042"/>
    <s v="P43188"/>
    <x v="3"/>
    <n v="4"/>
    <s v="Delayed response"/>
    <n v="45"/>
    <x v="0"/>
  </r>
  <r>
    <s v="F1043"/>
    <s v="P35517"/>
    <x v="0"/>
    <n v="5"/>
    <s v="Average"/>
    <n v="45"/>
    <x v="0"/>
  </r>
  <r>
    <s v="F1044"/>
    <s v="P87789"/>
    <x v="1"/>
    <n v="9"/>
    <s v="Highly recommended"/>
    <n v="30"/>
    <x v="0"/>
  </r>
  <r>
    <s v="F1045"/>
    <s v="P76847"/>
    <x v="1"/>
    <n v="7"/>
    <s v="Child-friendly staff"/>
    <n v="45"/>
    <x v="0"/>
  </r>
  <r>
    <s v="F1046"/>
    <s v="P97899"/>
    <x v="3"/>
    <n v="5"/>
    <s v="Average"/>
    <n v="45"/>
    <x v="0"/>
  </r>
  <r>
    <s v="F1047"/>
    <s v="P67499"/>
    <x v="2"/>
    <n v="6.270833333333333"/>
    <s v="Efficient process"/>
    <n v="45"/>
    <x v="0"/>
  </r>
  <r>
    <s v="F1048"/>
    <s v="P22024"/>
    <x v="3"/>
    <n v="7"/>
    <s v="Child-friendly staff"/>
    <n v="45"/>
    <x v="0"/>
  </r>
  <r>
    <s v="F1049"/>
    <s v="P61654"/>
    <x v="4"/>
    <n v="4"/>
    <s v="Room cleanliness issue"/>
    <n v="45"/>
    <x v="0"/>
  </r>
  <r>
    <s v="F1050"/>
    <s v="P25059"/>
    <x v="1"/>
    <n v="3"/>
    <s v="Needs improvement"/>
    <n v="45"/>
    <x v="1"/>
  </r>
  <r>
    <s v="F1051"/>
    <s v="P80104"/>
    <x v="0"/>
    <n v="9"/>
    <s v="Excellent care"/>
    <n v="30"/>
    <x v="0"/>
  </r>
  <r>
    <s v="F1052"/>
    <s v="P89217"/>
    <x v="0"/>
    <n v="8"/>
    <s v="Efficient process"/>
    <n v="45"/>
    <x v="0"/>
  </r>
  <r>
    <s v="F1053"/>
    <s v="P40896"/>
    <x v="0"/>
    <n v="9"/>
    <s v="Amazing team"/>
    <n v="30"/>
    <x v="0"/>
  </r>
  <r>
    <s v="F1054"/>
    <s v="P69830"/>
    <x v="3"/>
    <n v="4"/>
    <s v="Delayed response"/>
    <n v="45"/>
    <x v="0"/>
  </r>
  <r>
    <s v="F1055"/>
    <s v="P93573"/>
    <x v="5"/>
    <n v="4"/>
    <s v="Delayed response"/>
    <n v="45"/>
    <x v="0"/>
  </r>
  <r>
    <s v="F1056"/>
    <s v="P27259"/>
    <x v="3"/>
    <n v="3"/>
    <s v="Long wait times"/>
    <n v="45"/>
    <x v="1"/>
  </r>
  <r>
    <s v="F1057"/>
    <s v="P11866"/>
    <x v="6"/>
    <n v="3"/>
    <s v="Needs improvement"/>
    <n v="45"/>
    <x v="1"/>
  </r>
  <r>
    <s v="F1058"/>
    <s v="P82148"/>
    <x v="5"/>
    <n v="9"/>
    <s v="Good service"/>
    <n v="30"/>
    <x v="0"/>
  </r>
  <r>
    <s v="F1059"/>
    <s v="P96356"/>
    <x v="3"/>
    <n v="9"/>
    <s v="Amazing team"/>
    <n v="30"/>
    <x v="0"/>
  </r>
  <r>
    <s v="F1060"/>
    <s v="P95475"/>
    <x v="3"/>
    <n v="6"/>
    <s v="Very good"/>
    <n v="45"/>
    <x v="0"/>
  </r>
  <r>
    <s v="F1061"/>
    <s v="P24760"/>
    <x v="5"/>
    <n v="9"/>
    <s v="Amazing team"/>
    <n v="30"/>
    <x v="0"/>
  </r>
  <r>
    <s v="F1062"/>
    <s v="P94013"/>
    <x v="0"/>
    <n v="5"/>
    <s v="Average"/>
    <n v="45"/>
    <x v="0"/>
  </r>
  <r>
    <s v="F1063"/>
    <s v="P28262"/>
    <x v="3"/>
    <n v="7"/>
    <s v="Satisfactory"/>
    <n v="45"/>
    <x v="0"/>
  </r>
  <r>
    <s v="F1064"/>
    <s v="P27012"/>
    <x v="6"/>
    <n v="8"/>
    <s v="Great doctors"/>
    <n v="45"/>
    <x v="0"/>
  </r>
  <r>
    <s v="F1065"/>
    <s v="P16262"/>
    <x v="5"/>
    <n v="9"/>
    <s v="Amazing team"/>
    <n v="30"/>
    <x v="0"/>
  </r>
  <r>
    <s v="F1066"/>
    <s v="P42600"/>
    <x v="6"/>
    <n v="3"/>
    <s v="Long wait times"/>
    <n v="45"/>
    <x v="1"/>
  </r>
  <r>
    <s v="F1067"/>
    <s v="P59519"/>
    <x v="5"/>
    <n v="8"/>
    <s v="Efficient process"/>
    <n v="45"/>
    <x v="0"/>
  </r>
  <r>
    <s v="F1068"/>
    <s v="P87869"/>
    <x v="6"/>
    <n v="9"/>
    <s v="Highly recommended"/>
    <n v="30"/>
    <x v="0"/>
  </r>
  <r>
    <s v="F1069"/>
    <s v="P63392"/>
    <x v="0"/>
    <n v="9"/>
    <s v="Amazing team"/>
    <n v="30"/>
    <x v="0"/>
  </r>
  <r>
    <s v="F1070"/>
    <s v="P77563"/>
    <x v="3"/>
    <n v="9"/>
    <s v="Good service"/>
    <n v="30"/>
    <x v="0"/>
  </r>
  <r>
    <s v="F1071"/>
    <s v="P29377"/>
    <x v="1"/>
    <n v="8"/>
    <s v="Efficient process"/>
    <n v="45"/>
    <x v="0"/>
  </r>
  <r>
    <s v="F1072"/>
    <s v="P68223"/>
    <x v="3"/>
    <n v="8"/>
    <s v="Efficient process"/>
    <n v="45"/>
    <x v="0"/>
  </r>
  <r>
    <s v="F1073"/>
    <s v="P55949"/>
    <x v="4"/>
    <n v="9"/>
    <s v="Excellent care"/>
    <n v="30"/>
    <x v="0"/>
  </r>
  <r>
    <s v="F1074"/>
    <s v="P23588"/>
    <x v="0"/>
    <n v="8"/>
    <s v="Efficient process"/>
    <n v="45"/>
    <x v="0"/>
  </r>
  <r>
    <s v="F1075"/>
    <s v="P73075"/>
    <x v="5"/>
    <n v="4"/>
    <s v="Delayed response"/>
    <n v="45"/>
    <x v="0"/>
  </r>
  <r>
    <s v="F1076"/>
    <s v="P82492"/>
    <x v="3"/>
    <n v="6"/>
    <s v="Very good"/>
    <n v="45"/>
    <x v="0"/>
  </r>
  <r>
    <s v="F1077"/>
    <s v="P77493"/>
    <x v="1"/>
    <n v="8"/>
    <s v="Efficient process"/>
    <n v="45"/>
    <x v="0"/>
  </r>
  <r>
    <s v="F1079"/>
    <s v="P59755"/>
    <x v="6"/>
    <n v="4"/>
    <s v="Delayed response"/>
    <n v="45"/>
    <x v="0"/>
  </r>
  <r>
    <s v="F1080"/>
    <s v="P71033"/>
    <x v="5"/>
    <n v="3"/>
    <s v="Long wait times"/>
    <n v="45"/>
    <x v="1"/>
  </r>
  <r>
    <s v="F1081"/>
    <s v="P66658"/>
    <x v="0"/>
    <n v="7"/>
    <s v="Satisfactory"/>
    <n v="45"/>
    <x v="0"/>
  </r>
  <r>
    <s v="F1082"/>
    <s v="P76574"/>
    <x v="0"/>
    <n v="4"/>
    <s v="Room cleanliness issue"/>
    <n v="45"/>
    <x v="0"/>
  </r>
  <r>
    <s v="F1083"/>
    <s v="P34541"/>
    <x v="5"/>
    <n v="9"/>
    <s v="Highly recommended"/>
    <n v="30"/>
    <x v="0"/>
  </r>
  <r>
    <s v="F1084"/>
    <s v="P22316"/>
    <x v="5"/>
    <n v="9"/>
    <s v="Excellent care"/>
    <n v="30"/>
    <x v="0"/>
  </r>
  <r>
    <s v="F1085"/>
    <s v="P28861"/>
    <x v="4"/>
    <n v="9"/>
    <s v="Highly recommended"/>
    <n v="30"/>
    <x v="0"/>
  </r>
  <r>
    <s v="F1086"/>
    <s v="P11217"/>
    <x v="0"/>
    <n v="8"/>
    <s v="Efficient process"/>
    <n v="45"/>
    <x v="0"/>
  </r>
  <r>
    <s v="F1087"/>
    <s v="P56741"/>
    <x v="5"/>
    <n v="7"/>
    <s v="Child-friendly staff"/>
    <n v="45"/>
    <x v="0"/>
  </r>
  <r>
    <s v="F1088"/>
    <s v="P19592"/>
    <x v="4"/>
    <n v="8"/>
    <s v="Great doctors"/>
    <n v="45"/>
    <x v="0"/>
  </r>
  <r>
    <s v="F1089"/>
    <s v="P94928"/>
    <x v="1"/>
    <n v="7"/>
    <s v="Satisfactory"/>
    <n v="45"/>
    <x v="0"/>
  </r>
  <r>
    <s v="F1090"/>
    <s v="P73844"/>
    <x v="1"/>
    <n v="4"/>
    <s v="Room cleanliness issue"/>
    <n v="45"/>
    <x v="0"/>
  </r>
  <r>
    <s v="F1091"/>
    <s v="P50711"/>
    <x v="6"/>
    <n v="8"/>
    <s v="Efficient process"/>
    <n v="45"/>
    <x v="0"/>
  </r>
  <r>
    <s v="F1092"/>
    <s v="P30920"/>
    <x v="4"/>
    <n v="7"/>
    <s v="Satisfactory"/>
    <n v="45"/>
    <x v="0"/>
  </r>
  <r>
    <s v="F1093"/>
    <s v="P26650"/>
    <x v="1"/>
    <n v="4"/>
    <s v="Room cleanliness issue"/>
    <n v="45"/>
    <x v="0"/>
  </r>
  <r>
    <s v="F1094"/>
    <s v="P22791"/>
    <x v="5"/>
    <n v="9"/>
    <s v="Highly recommended"/>
    <n v="30"/>
    <x v="0"/>
  </r>
  <r>
    <s v="F1095"/>
    <s v="P17310"/>
    <x v="6"/>
    <n v="6"/>
    <s v="Very good"/>
    <n v="45"/>
    <x v="0"/>
  </r>
  <r>
    <s v="F1096"/>
    <s v="P61087"/>
    <x v="4"/>
    <n v="9"/>
    <s v="Amazing team"/>
    <n v="30"/>
    <x v="0"/>
  </r>
  <r>
    <s v="F1097"/>
    <s v="P81824"/>
    <x v="3"/>
    <n v="4"/>
    <s v="Room cleanliness issue"/>
    <n v="45"/>
    <x v="0"/>
  </r>
  <r>
    <s v="F1098"/>
    <s v="P24131"/>
    <x v="0"/>
    <n v="4"/>
    <s v="Delayed response"/>
    <n v="45"/>
    <x v="0"/>
  </r>
  <r>
    <s v="F1099"/>
    <s v="P55235"/>
    <x v="5"/>
    <n v="6"/>
    <s v="Very good"/>
    <n v="45"/>
    <x v="0"/>
  </r>
  <r>
    <s v="F1100"/>
    <s v="P65114"/>
    <x v="1"/>
    <n v="9"/>
    <s v="Excellent care"/>
    <n v="30"/>
    <x v="0"/>
  </r>
  <r>
    <s v="F1101"/>
    <s v="P88218"/>
    <x v="4"/>
    <n v="8"/>
    <s v="Efficient process"/>
    <n v="45"/>
    <x v="0"/>
  </r>
  <r>
    <s v="F1102"/>
    <s v="P34644"/>
    <x v="3"/>
    <n v="4"/>
    <s v="Delayed response"/>
    <n v="45"/>
    <x v="0"/>
  </r>
  <r>
    <s v="F1103"/>
    <s v="P29322"/>
    <x v="3"/>
    <n v="7"/>
    <s v="Satisfactory"/>
    <n v="45"/>
    <x v="0"/>
  </r>
  <r>
    <s v="F1104"/>
    <s v="P64103"/>
    <x v="2"/>
    <n v="6.270833333333333"/>
    <s v="N/A"/>
    <m/>
    <x v="0"/>
  </r>
  <r>
    <s v="F1105"/>
    <s v="P93372"/>
    <x v="6"/>
    <n v="4"/>
    <s v="Delayed response"/>
    <n v="45"/>
    <x v="0"/>
  </r>
  <r>
    <s v="F1106"/>
    <s v="P33026"/>
    <x v="1"/>
    <n v="8"/>
    <s v="Great doctors"/>
    <n v="45"/>
    <x v="0"/>
  </r>
  <r>
    <s v="F1107"/>
    <s v="P47436"/>
    <x v="0"/>
    <n v="8"/>
    <s v="Efficient process"/>
    <n v="45"/>
    <x v="0"/>
  </r>
  <r>
    <s v="F1108"/>
    <s v="P48965"/>
    <x v="5"/>
    <n v="9"/>
    <s v="Highly recommended"/>
    <n v="30"/>
    <x v="0"/>
  </r>
  <r>
    <s v="F1109"/>
    <s v="P20771"/>
    <x v="4"/>
    <n v="6"/>
    <s v="Very good"/>
    <n v="45"/>
    <x v="0"/>
  </r>
  <r>
    <s v="F1110"/>
    <s v="P32966"/>
    <x v="4"/>
    <n v="6"/>
    <s v="Very good"/>
    <n v="45"/>
    <x v="0"/>
  </r>
  <r>
    <s v="F1111"/>
    <s v="P65077"/>
    <x v="6"/>
    <n v="4"/>
    <s v="Delayed response"/>
    <n v="45"/>
    <x v="0"/>
  </r>
  <r>
    <s v="F1112"/>
    <s v="P30147"/>
    <x v="5"/>
    <n v="3"/>
    <s v="Long wait times"/>
    <n v="45"/>
    <x v="1"/>
  </r>
  <r>
    <s v="F1113"/>
    <s v="P28668"/>
    <x v="4"/>
    <n v="4"/>
    <s v="Delayed response"/>
    <n v="45"/>
    <x v="0"/>
  </r>
  <r>
    <s v="F1114"/>
    <s v="P54890"/>
    <x v="5"/>
    <n v="4"/>
    <s v="Room cleanliness issue"/>
    <n v="45"/>
    <x v="0"/>
  </r>
  <r>
    <s v="F1115"/>
    <s v="P77589"/>
    <x v="4"/>
    <n v="3"/>
    <s v="Long wait times"/>
    <n v="45"/>
    <x v="1"/>
  </r>
  <r>
    <s v="F1116"/>
    <s v="P59917"/>
    <x v="6"/>
    <n v="7"/>
    <s v="Satisfactory"/>
    <n v="45"/>
    <x v="0"/>
  </r>
  <r>
    <s v="F1117"/>
    <s v="P89260"/>
    <x v="5"/>
    <n v="9"/>
    <s v="Amazing team"/>
    <n v="30"/>
    <x v="0"/>
  </r>
  <r>
    <s v="F1118"/>
    <s v="P22612"/>
    <x v="1"/>
    <n v="9"/>
    <s v="Good service"/>
    <n v="30"/>
    <x v="0"/>
  </r>
  <r>
    <s v="F1119"/>
    <s v="P10983"/>
    <x v="3"/>
    <n v="7"/>
    <s v="Helpful staff"/>
    <n v="45"/>
    <x v="0"/>
  </r>
  <r>
    <s v="F1120"/>
    <s v="P61404"/>
    <x v="0"/>
    <n v="8"/>
    <s v="Efficient process"/>
    <n v="45"/>
    <x v="0"/>
  </r>
  <r>
    <s v="F1121"/>
    <s v="P68408"/>
    <x v="3"/>
    <n v="8"/>
    <s v="Great doctors"/>
    <n v="45"/>
    <x v="0"/>
  </r>
  <r>
    <s v="F1122"/>
    <s v="P80709"/>
    <x v="0"/>
    <n v="4"/>
    <s v="Delayed response"/>
    <n v="45"/>
    <x v="0"/>
  </r>
  <r>
    <s v="F1123"/>
    <s v="P22483"/>
    <x v="1"/>
    <n v="3"/>
    <s v="Long wait times"/>
    <n v="45"/>
    <x v="1"/>
  </r>
  <r>
    <s v="F1124"/>
    <s v="P29433"/>
    <x v="6"/>
    <n v="4"/>
    <s v="Delayed response"/>
    <n v="45"/>
    <x v="0"/>
  </r>
  <r>
    <s v="F1126"/>
    <s v="P63392"/>
    <x v="1"/>
    <n v="7"/>
    <s v="Satisfactory"/>
    <n v="45"/>
    <x v="0"/>
  </r>
  <r>
    <s v="F1127"/>
    <s v="P24186"/>
    <x v="6"/>
    <n v="7"/>
    <s v="Helpful staff"/>
    <n v="45"/>
    <x v="0"/>
  </r>
  <r>
    <s v="F1128"/>
    <s v="P12075"/>
    <x v="4"/>
    <n v="4"/>
    <s v="Delayed response"/>
    <n v="45"/>
    <x v="0"/>
  </r>
  <r>
    <s v="F1129"/>
    <s v="P80770"/>
    <x v="5"/>
    <n v="9"/>
    <s v="Highly recommended"/>
    <n v="30"/>
    <x v="0"/>
  </r>
  <r>
    <s v="F1130"/>
    <s v="P17033"/>
    <x v="1"/>
    <n v="3"/>
    <s v="Long wait times"/>
    <n v="45"/>
    <x v="1"/>
  </r>
  <r>
    <s v="F1131"/>
    <s v="P53406"/>
    <x v="0"/>
    <n v="3"/>
    <s v="Long wait times"/>
    <n v="45"/>
    <x v="1"/>
  </r>
  <r>
    <s v="F1132"/>
    <s v="P74577"/>
    <x v="5"/>
    <n v="8"/>
    <s v="Efficient process"/>
    <n v="45"/>
    <x v="0"/>
  </r>
  <r>
    <s v="F1133"/>
    <s v="P54686"/>
    <x v="0"/>
    <n v="9"/>
    <s v="Amazing team"/>
    <n v="30"/>
    <x v="0"/>
  </r>
  <r>
    <s v="F1134"/>
    <s v="P15042"/>
    <x v="2"/>
    <n v="5"/>
    <s v="N/A"/>
    <n v="45"/>
    <x v="0"/>
  </r>
  <r>
    <s v="F1135"/>
    <s v="P66658"/>
    <x v="5"/>
    <n v="9"/>
    <s v="Amazing team"/>
    <n v="30"/>
    <x v="0"/>
  </r>
  <r>
    <s v="F1136"/>
    <s v="P46158"/>
    <x v="0"/>
    <n v="9"/>
    <s v="Highly recommended"/>
    <n v="30"/>
    <x v="0"/>
  </r>
  <r>
    <s v="F1137"/>
    <s v="P47910"/>
    <x v="1"/>
    <n v="8"/>
    <s v="Efficient process"/>
    <n v="45"/>
    <x v="0"/>
  </r>
  <r>
    <s v="F1138"/>
    <s v="P69894"/>
    <x v="4"/>
    <n v="9"/>
    <s v="Good service"/>
    <n v="30"/>
    <x v="0"/>
  </r>
  <r>
    <s v="F1139"/>
    <s v="P86247"/>
    <x v="4"/>
    <n v="5"/>
    <s v="Average"/>
    <n v="45"/>
    <x v="0"/>
  </r>
  <r>
    <s v="F1140"/>
    <s v="P38330"/>
    <x v="4"/>
    <n v="3"/>
    <s v="Needs improvement"/>
    <n v="45"/>
    <x v="1"/>
  </r>
  <r>
    <s v="F1141"/>
    <s v="P42193"/>
    <x v="6"/>
    <n v="8"/>
    <s v="Efficient process"/>
    <n v="45"/>
    <x v="0"/>
  </r>
  <r>
    <s v="F1142"/>
    <s v="P29032"/>
    <x v="4"/>
    <n v="3"/>
    <s v="Long wait times"/>
    <n v="45"/>
    <x v="1"/>
  </r>
  <r>
    <s v="F1143"/>
    <s v="P72811"/>
    <x v="1"/>
    <n v="3"/>
    <s v="Needs improvement"/>
    <n v="45"/>
    <x v="1"/>
  </r>
  <r>
    <s v="F1144"/>
    <s v="P96259"/>
    <x v="1"/>
    <n v="4"/>
    <s v="Room cleanliness issue"/>
    <n v="45"/>
    <x v="0"/>
  </r>
  <r>
    <s v="F1145"/>
    <s v="P44251"/>
    <x v="3"/>
    <n v="4"/>
    <s v="Room cleanliness issue"/>
    <n v="45"/>
    <x v="0"/>
  </r>
  <r>
    <s v="F1146"/>
    <s v="P16884"/>
    <x v="4"/>
    <n v="8"/>
    <s v="Efficient process"/>
    <n v="45"/>
    <x v="0"/>
  </r>
  <r>
    <s v="F1147"/>
    <s v="P81817"/>
    <x v="6"/>
    <n v="3"/>
    <s v="Needs improvement"/>
    <n v="45"/>
    <x v="1"/>
  </r>
  <r>
    <s v="F1148"/>
    <s v="P77843"/>
    <x v="0"/>
    <n v="9"/>
    <s v="Good service"/>
    <n v="30"/>
    <x v="0"/>
  </r>
  <r>
    <s v="F1149"/>
    <s v="P57937"/>
    <x v="0"/>
    <n v="8"/>
    <s v="Great doctors"/>
    <n v="45"/>
    <x v="0"/>
  </r>
  <r>
    <s v="F1150"/>
    <s v="P82099"/>
    <x v="1"/>
    <n v="8"/>
    <s v="Efficient process"/>
    <n v="45"/>
    <x v="0"/>
  </r>
  <r>
    <s v="F1151"/>
    <s v="P94085"/>
    <x v="4"/>
    <n v="9"/>
    <s v="Amazing team"/>
    <n v="30"/>
    <x v="0"/>
  </r>
  <r>
    <s v="F1152"/>
    <s v="P50596"/>
    <x v="4"/>
    <n v="5"/>
    <s v="Average"/>
    <n v="45"/>
    <x v="0"/>
  </r>
  <r>
    <s v="F1153"/>
    <s v="P52297"/>
    <x v="3"/>
    <n v="4"/>
    <s v="Delayed response"/>
    <n v="45"/>
    <x v="0"/>
  </r>
  <r>
    <s v="F1154"/>
    <s v="P69830"/>
    <x v="2"/>
    <n v="6.270833333333333"/>
    <s v="Efficient process"/>
    <n v="45"/>
    <x v="0"/>
  </r>
  <r>
    <s v="F1155"/>
    <s v="P84444"/>
    <x v="0"/>
    <n v="8"/>
    <s v="Efficient process"/>
    <n v="45"/>
    <x v="0"/>
  </r>
  <r>
    <s v="F1156"/>
    <s v="P84949"/>
    <x v="4"/>
    <n v="3"/>
    <s v="Needs improvement"/>
    <n v="45"/>
    <x v="1"/>
  </r>
  <r>
    <s v="F1157"/>
    <s v="P53519"/>
    <x v="3"/>
    <n v="4"/>
    <s v="Delayed response"/>
    <n v="45"/>
    <x v="0"/>
  </r>
  <r>
    <s v="F1158"/>
    <s v="P38037"/>
    <x v="4"/>
    <n v="9"/>
    <s v="Highly recommended"/>
    <n v="30"/>
    <x v="0"/>
  </r>
  <r>
    <s v="F1159"/>
    <s v="P28397"/>
    <x v="4"/>
    <n v="6"/>
    <s v="Long wait times"/>
    <n v="45"/>
    <x v="0"/>
  </r>
  <r>
    <s v="F1160"/>
    <s v="P41694"/>
    <x v="5"/>
    <n v="4"/>
    <s v="Long wait times"/>
    <n v="45"/>
    <x v="0"/>
  </r>
  <r>
    <s v="F1161"/>
    <s v="P64103"/>
    <x v="5"/>
    <n v="9"/>
    <s v="Excellent care"/>
    <n v="30"/>
    <x v="0"/>
  </r>
  <r>
    <s v="F1162"/>
    <s v="P87617"/>
    <x v="4"/>
    <n v="4"/>
    <s v="Delayed response"/>
    <n v="45"/>
    <x v="0"/>
  </r>
  <r>
    <s v="F1163"/>
    <s v="P28106"/>
    <x v="1"/>
    <n v="8"/>
    <s v="Efficient process"/>
    <n v="45"/>
    <x v="0"/>
  </r>
  <r>
    <s v="F1164"/>
    <s v="P81675"/>
    <x v="6"/>
    <n v="4"/>
    <s v="Long wait times"/>
    <n v="45"/>
    <x v="0"/>
  </r>
  <r>
    <s v="F1165"/>
    <s v="P42541"/>
    <x v="1"/>
    <n v="7"/>
    <s v="Child-friendly staff"/>
    <n v="45"/>
    <x v="0"/>
  </r>
  <r>
    <s v="F1166"/>
    <s v="P90961"/>
    <x v="1"/>
    <n v="9"/>
    <s v="Good service"/>
    <n v="30"/>
    <x v="0"/>
  </r>
  <r>
    <s v="F1167"/>
    <s v="P89375"/>
    <x v="5"/>
    <n v="8"/>
    <s v="Great doctors"/>
    <n v="45"/>
    <x v="0"/>
  </r>
  <r>
    <s v="F1168"/>
    <s v="P50132"/>
    <x v="0"/>
    <n v="6"/>
    <s v="Very good"/>
    <n v="45"/>
    <x v="0"/>
  </r>
  <r>
    <s v="F1169"/>
    <s v="P32413"/>
    <x v="5"/>
    <n v="3"/>
    <s v="Needs improvement"/>
    <n v="45"/>
    <x v="1"/>
  </r>
  <r>
    <s v="F1170"/>
    <s v="P22184"/>
    <x v="5"/>
    <n v="6"/>
    <s v="Very good"/>
    <n v="45"/>
    <x v="0"/>
  </r>
  <r>
    <s v="F1171"/>
    <s v="P50298"/>
    <x v="0"/>
    <n v="4"/>
    <s v="Room cleanliness issue"/>
    <n v="45"/>
    <x v="0"/>
  </r>
  <r>
    <s v="F1172"/>
    <s v="P36715"/>
    <x v="0"/>
    <n v="9"/>
    <s v="Highly recommended"/>
    <n v="30"/>
    <x v="0"/>
  </r>
  <r>
    <s v="F1173"/>
    <s v="P88279"/>
    <x v="4"/>
    <n v="7"/>
    <s v="Child-friendly staff"/>
    <n v="45"/>
    <x v="0"/>
  </r>
  <r>
    <s v="F1174"/>
    <s v="P55468"/>
    <x v="4"/>
    <n v="7"/>
    <s v="Helpful staff"/>
    <n v="45"/>
    <x v="0"/>
  </r>
  <r>
    <s v="F1175"/>
    <s v="P22511"/>
    <x v="0"/>
    <n v="8"/>
    <s v="Efficient process"/>
    <n v="45"/>
    <x v="0"/>
  </r>
  <r>
    <s v="F1176"/>
    <s v="P95021"/>
    <x v="0"/>
    <n v="9"/>
    <s v="Excellent care"/>
    <n v="30"/>
    <x v="0"/>
  </r>
  <r>
    <s v="F1177"/>
    <s v="P43786"/>
    <x v="4"/>
    <n v="9"/>
    <s v="Highly recommended"/>
    <n v="30"/>
    <x v="0"/>
  </r>
  <r>
    <s v="F1178"/>
    <s v="P18635"/>
    <x v="4"/>
    <n v="6"/>
    <s v="Very good"/>
    <n v="45"/>
    <x v="0"/>
  </r>
  <r>
    <s v="F1179"/>
    <s v="P28088"/>
    <x v="6"/>
    <n v="4"/>
    <s v="Delayed response"/>
    <n v="45"/>
    <x v="0"/>
  </r>
  <r>
    <s v="F1180"/>
    <s v="P88045"/>
    <x v="3"/>
    <n v="6"/>
    <s v="Very good"/>
    <n v="45"/>
    <x v="0"/>
  </r>
  <r>
    <s v="F1181"/>
    <s v="P95964"/>
    <x v="4"/>
    <n v="8"/>
    <s v="Efficient process"/>
    <n v="45"/>
    <x v="0"/>
  </r>
  <r>
    <s v="F1182"/>
    <s v="P32057"/>
    <x v="5"/>
    <n v="8"/>
    <s v="Efficient process"/>
    <n v="45"/>
    <x v="0"/>
  </r>
  <r>
    <s v="F1183"/>
    <s v="P32295"/>
    <x v="0"/>
    <n v="9"/>
    <s v="Excellent care"/>
    <n v="30"/>
    <x v="0"/>
  </r>
  <r>
    <s v="F1184"/>
    <s v="P40762"/>
    <x v="3"/>
    <n v="5"/>
    <s v="Average"/>
    <n v="45"/>
    <x v="0"/>
  </r>
  <r>
    <s v="F1185"/>
    <s v="P86619"/>
    <x v="3"/>
    <n v="5"/>
    <s v="Average"/>
    <n v="45"/>
    <x v="0"/>
  </r>
  <r>
    <s v="F1186"/>
    <s v="P81174"/>
    <x v="6"/>
    <n v="6"/>
    <s v="Very good"/>
    <n v="45"/>
    <x v="0"/>
  </r>
  <r>
    <s v="F1187"/>
    <s v="P90601"/>
    <x v="3"/>
    <n v="7"/>
    <s v="Satisfactory"/>
    <n v="45"/>
    <x v="0"/>
  </r>
  <r>
    <s v="F1188"/>
    <s v="P22337"/>
    <x v="5"/>
    <n v="3"/>
    <s v="Long wait times"/>
    <n v="45"/>
    <x v="1"/>
  </r>
  <r>
    <s v="F1189"/>
    <s v="P60677"/>
    <x v="3"/>
    <n v="8"/>
    <s v="Efficient process"/>
    <n v="45"/>
    <x v="0"/>
  </r>
  <r>
    <s v="F1190"/>
    <s v="P75831"/>
    <x v="5"/>
    <n v="4"/>
    <s v="Delayed response"/>
    <n v="45"/>
    <x v="0"/>
  </r>
  <r>
    <s v="F1191"/>
    <s v="P68253"/>
    <x v="6"/>
    <n v="3"/>
    <s v="Long wait times"/>
    <n v="45"/>
    <x v="1"/>
  </r>
  <r>
    <s v="F1192"/>
    <s v="P14650"/>
    <x v="0"/>
    <n v="9"/>
    <s v="Amazing team"/>
    <n v="30"/>
    <x v="0"/>
  </r>
  <r>
    <s v="F1193"/>
    <s v="P15250"/>
    <x v="0"/>
    <n v="9"/>
    <s v="Highly recommended"/>
    <n v="30"/>
    <x v="0"/>
  </r>
  <r>
    <s v="F1194"/>
    <s v="P10797"/>
    <x v="3"/>
    <n v="8"/>
    <s v="Efficient process"/>
    <n v="45"/>
    <x v="0"/>
  </r>
  <r>
    <s v="F1195"/>
    <s v="P30694"/>
    <x v="6"/>
    <n v="6"/>
    <s v="Very good"/>
    <n v="45"/>
    <x v="0"/>
  </r>
  <r>
    <s v="F1196"/>
    <s v="P59755"/>
    <x v="2"/>
    <n v="6.270833333333333"/>
    <s v="Highly recommended"/>
    <m/>
    <x v="0"/>
  </r>
  <r>
    <s v="F1197"/>
    <s v="P80770"/>
    <x v="5"/>
    <n v="3"/>
    <s v="Needs improvement"/>
    <n v="45"/>
    <x v="1"/>
  </r>
  <r>
    <s v="F1198"/>
    <s v="P67482"/>
    <x v="5"/>
    <n v="9"/>
    <s v="Amazing team"/>
    <n v="30"/>
    <x v="0"/>
  </r>
  <r>
    <s v="F1199"/>
    <s v="P13204"/>
    <x v="0"/>
    <n v="5"/>
    <s v="Average"/>
    <n v="45"/>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R5487"/>
    <x v="0"/>
    <x v="0"/>
    <n v="2"/>
    <d v="2024-07-28T00:00:00"/>
    <x v="0"/>
  </r>
  <r>
    <s v="R8097"/>
    <x v="1"/>
    <x v="1"/>
    <n v="0"/>
    <d v="2024-09-10T00:00:00"/>
    <x v="1"/>
  </r>
  <r>
    <s v="R2557"/>
    <x v="2"/>
    <x v="2"/>
    <n v="0"/>
    <d v="2024-12-17T00:00:00"/>
    <x v="2"/>
  </r>
  <r>
    <s v="R9024"/>
    <x v="3"/>
    <x v="1"/>
    <n v="9"/>
    <d v="2024-07-09T00:00:00"/>
    <x v="0"/>
  </r>
  <r>
    <s v="R9181"/>
    <x v="4"/>
    <x v="2"/>
    <n v="1"/>
    <m/>
    <x v="0"/>
  </r>
  <r>
    <s v="R2629"/>
    <x v="5"/>
    <x v="1"/>
    <n v="4"/>
    <d v="2024-03-06T00:00:00"/>
    <x v="0"/>
  </r>
  <r>
    <s v="R1317"/>
    <x v="0"/>
    <x v="0"/>
    <n v="5"/>
    <d v="2024-04-01T00:00:00"/>
    <x v="0"/>
  </r>
  <r>
    <s v="R9640"/>
    <x v="3"/>
    <x v="2"/>
    <n v="1"/>
    <d v="2024-10-16T00:00:00"/>
    <x v="0"/>
  </r>
  <r>
    <s v="R1787"/>
    <x v="5"/>
    <x v="1"/>
    <n v="8"/>
    <d v="2024-09-23T00:00:00"/>
    <x v="0"/>
  </r>
  <r>
    <s v="R9426"/>
    <x v="0"/>
    <x v="3"/>
    <n v="5"/>
    <d v="2024-04-13T00:00:00"/>
    <x v="3"/>
  </r>
  <r>
    <s v="R1606"/>
    <x v="2"/>
    <x v="0"/>
    <n v="8"/>
    <d v="2024-06-17T00:00:00"/>
    <x v="0"/>
  </r>
  <r>
    <s v="R3242"/>
    <x v="6"/>
    <x v="1"/>
    <n v="6"/>
    <d v="2024-08-15T00:00:00"/>
    <x v="0"/>
  </r>
  <r>
    <s v="R6893"/>
    <x v="3"/>
    <x v="1"/>
    <n v="3"/>
    <d v="2024-05-04T00:00:00"/>
    <x v="0"/>
  </r>
  <r>
    <s v="R3237"/>
    <x v="1"/>
    <x v="0"/>
    <n v="4"/>
    <d v="2024-02-22T00:00:00"/>
    <x v="0"/>
  </r>
  <r>
    <s v="R5274"/>
    <x v="2"/>
    <x v="1"/>
    <n v="7"/>
    <d v="2024-01-20T00:00:00"/>
    <x v="0"/>
  </r>
  <r>
    <s v="R1039"/>
    <x v="3"/>
    <x v="3"/>
    <n v="5"/>
    <d v="2024-10-24T00:00:00"/>
    <x v="0"/>
  </r>
  <r>
    <s v="R5597"/>
    <x v="3"/>
    <x v="0"/>
    <n v="0"/>
    <d v="2024-11-19T00:00:00"/>
    <x v="1"/>
  </r>
  <r>
    <s v="R2939"/>
    <x v="6"/>
    <x v="2"/>
    <n v="8"/>
    <d v="2024-08-17T00:00:00"/>
    <x v="0"/>
  </r>
  <r>
    <s v="R8840"/>
    <x v="3"/>
    <x v="1"/>
    <n v="8"/>
    <d v="2024-07-03T00:00:00"/>
    <x v="0"/>
  </r>
  <r>
    <s v="R5074"/>
    <x v="5"/>
    <x v="2"/>
    <n v="4"/>
    <d v="2024-12-26T00:00:00"/>
    <x v="3"/>
  </r>
  <r>
    <s v="R3855"/>
    <x v="1"/>
    <x v="4"/>
    <n v="0"/>
    <m/>
    <x v="1"/>
  </r>
  <r>
    <s v="R8405"/>
    <x v="3"/>
    <x v="3"/>
    <n v="5"/>
    <d v="2024-12-09T00:00:00"/>
    <x v="0"/>
  </r>
  <r>
    <s v="R5984"/>
    <x v="1"/>
    <x v="5"/>
    <n v="3"/>
    <d v="2024-12-18T00:00:00"/>
    <x v="3"/>
  </r>
  <r>
    <s v="R6968"/>
    <x v="2"/>
    <x v="1"/>
    <n v="1"/>
    <d v="2024-12-15T00:00:00"/>
    <x v="0"/>
  </r>
  <r>
    <s v="R7116"/>
    <x v="0"/>
    <x v="3"/>
    <n v="8"/>
    <d v="2024-04-10T00:00:00"/>
    <x v="0"/>
  </r>
  <r>
    <s v="R4399"/>
    <x v="2"/>
    <x v="2"/>
    <n v="0"/>
    <d v="2024-09-23T00:00:00"/>
    <x v="2"/>
  </r>
  <r>
    <s v="R6261"/>
    <x v="3"/>
    <x v="5"/>
    <n v="0"/>
    <d v="2024-07-13T00:00:00"/>
    <x v="2"/>
  </r>
  <r>
    <s v="R9923"/>
    <x v="0"/>
    <x v="3"/>
    <n v="8"/>
    <d v="2024-01-31T00:00:00"/>
    <x v="0"/>
  </r>
  <r>
    <s v="R6097"/>
    <x v="3"/>
    <x v="0"/>
    <n v="9"/>
    <d v="2024-08-16T00:00:00"/>
    <x v="0"/>
  </r>
  <r>
    <s v="R1624"/>
    <x v="5"/>
    <x v="2"/>
    <n v="2"/>
    <d v="2024-11-26T00:00:00"/>
    <x v="3"/>
  </r>
  <r>
    <s v="R6385"/>
    <x v="5"/>
    <x v="1"/>
    <n v="0"/>
    <d v="2024-12-16T00:00:00"/>
    <x v="1"/>
  </r>
  <r>
    <s v="R2625"/>
    <x v="3"/>
    <x v="5"/>
    <n v="0"/>
    <d v="2024-04-02T00:00:00"/>
    <x v="2"/>
  </r>
  <r>
    <s v="R3097"/>
    <x v="1"/>
    <x v="2"/>
    <n v="0"/>
    <d v="2024-06-03T00:00:00"/>
    <x v="2"/>
  </r>
  <r>
    <s v="R5532"/>
    <x v="6"/>
    <x v="2"/>
    <n v="7"/>
    <d v="2024-04-01T00:00:00"/>
    <x v="3"/>
  </r>
  <r>
    <s v="R8648"/>
    <x v="1"/>
    <x v="3"/>
    <n v="0"/>
    <d v="2024-12-20T00:00:00"/>
    <x v="1"/>
  </r>
  <r>
    <s v="R6744"/>
    <x v="2"/>
    <x v="5"/>
    <n v="0"/>
    <d v="2024-12-21T00:00:00"/>
    <x v="2"/>
  </r>
  <r>
    <s v="R6436"/>
    <x v="2"/>
    <x v="3"/>
    <n v="4"/>
    <d v="2024-05-04T00:00:00"/>
    <x v="0"/>
  </r>
  <r>
    <s v="R4593"/>
    <x v="1"/>
    <x v="1"/>
    <n v="8"/>
    <d v="2024-04-05T00:00:00"/>
    <x v="0"/>
  </r>
  <r>
    <s v="R7325"/>
    <x v="6"/>
    <x v="2"/>
    <n v="7"/>
    <d v="2024-03-21T00:00:00"/>
    <x v="3"/>
  </r>
  <r>
    <s v="R7808"/>
    <x v="3"/>
    <x v="0"/>
    <n v="2"/>
    <d v="2024-11-09T00:00:00"/>
    <x v="0"/>
  </r>
  <r>
    <s v="R5805"/>
    <x v="2"/>
    <x v="5"/>
    <n v="4"/>
    <d v="2024-03-27T00:00:00"/>
    <x v="3"/>
  </r>
  <r>
    <s v="R3667"/>
    <x v="5"/>
    <x v="1"/>
    <n v="2"/>
    <d v="2024-08-02T00:00:00"/>
    <x v="0"/>
  </r>
  <r>
    <s v="R2833"/>
    <x v="2"/>
    <x v="5"/>
    <n v="3"/>
    <d v="2024-08-03T00:00:00"/>
    <x v="3"/>
  </r>
  <r>
    <s v="N/A"/>
    <x v="5"/>
    <x v="4"/>
    <n v="1"/>
    <m/>
    <x v="0"/>
  </r>
  <r>
    <s v="R5799"/>
    <x v="2"/>
    <x v="0"/>
    <n v="9"/>
    <d v="2024-01-22T00:00:00"/>
    <x v="0"/>
  </r>
  <r>
    <s v="R2825"/>
    <x v="6"/>
    <x v="3"/>
    <n v="8"/>
    <d v="2024-02-25T00:00:00"/>
    <x v="0"/>
  </r>
  <r>
    <s v="R5252"/>
    <x v="6"/>
    <x v="0"/>
    <n v="7"/>
    <d v="2024-06-23T00:00:00"/>
    <x v="0"/>
  </r>
  <r>
    <s v="R7354"/>
    <x v="6"/>
    <x v="1"/>
    <n v="9"/>
    <d v="2024-02-28T00:00:00"/>
    <x v="0"/>
  </r>
  <r>
    <s v="R2717"/>
    <x v="0"/>
    <x v="3"/>
    <n v="3"/>
    <d v="2024-10-25T00:00:00"/>
    <x v="0"/>
  </r>
  <r>
    <s v="R3782"/>
    <x v="6"/>
    <x v="1"/>
    <n v="7"/>
    <d v="2024-02-02T00:00:00"/>
    <x v="3"/>
  </r>
  <r>
    <s v="R1276"/>
    <x v="5"/>
    <x v="3"/>
    <n v="9"/>
    <d v="2024-12-04T00:00:00"/>
    <x v="0"/>
  </r>
  <r>
    <s v="R2832"/>
    <x v="6"/>
    <x v="3"/>
    <n v="9"/>
    <d v="2024-07-09T00:00:00"/>
    <x v="0"/>
  </r>
  <r>
    <s v="R7226"/>
    <x v="3"/>
    <x v="3"/>
    <n v="3"/>
    <d v="2024-03-19T00:00:00"/>
    <x v="0"/>
  </r>
  <r>
    <s v="R3607"/>
    <x v="3"/>
    <x v="5"/>
    <n v="9"/>
    <d v="2024-03-11T00:00:00"/>
    <x v="0"/>
  </r>
  <r>
    <s v="R9177"/>
    <x v="2"/>
    <x v="3"/>
    <n v="8"/>
    <d v="2024-12-07T00:00:00"/>
    <x v="0"/>
  </r>
  <r>
    <s v="R1427"/>
    <x v="2"/>
    <x v="0"/>
    <n v="7"/>
    <d v="2024-09-21T00:00:00"/>
    <x v="0"/>
  </r>
  <r>
    <s v="R1381"/>
    <x v="6"/>
    <x v="5"/>
    <n v="4"/>
    <d v="2024-09-16T00:00:00"/>
    <x v="0"/>
  </r>
  <r>
    <s v="R6613"/>
    <x v="3"/>
    <x v="0"/>
    <n v="0"/>
    <d v="2024-10-20T00:00:00"/>
    <x v="1"/>
  </r>
  <r>
    <s v="R7395"/>
    <x v="5"/>
    <x v="3"/>
    <n v="0"/>
    <d v="2024-08-13T00:00:00"/>
    <x v="1"/>
  </r>
  <r>
    <s v="R8110"/>
    <x v="2"/>
    <x v="5"/>
    <n v="1"/>
    <d v="2024-11-27T00:00:00"/>
    <x v="3"/>
  </r>
  <r>
    <s v="R5282"/>
    <x v="0"/>
    <x v="2"/>
    <n v="5"/>
    <d v="2024-01-07T00:00:00"/>
    <x v="0"/>
  </r>
  <r>
    <s v="R6766"/>
    <x v="0"/>
    <x v="2"/>
    <n v="6"/>
    <d v="2024-02-28T00:00:00"/>
    <x v="0"/>
  </r>
  <r>
    <s v="R5926"/>
    <x v="0"/>
    <x v="2"/>
    <n v="0"/>
    <d v="2024-09-10T00:00:00"/>
    <x v="2"/>
  </r>
  <r>
    <s v="R5415"/>
    <x v="0"/>
    <x v="5"/>
    <n v="0"/>
    <d v="2024-12-22T00:00:00"/>
    <x v="2"/>
  </r>
  <r>
    <s v="R3528"/>
    <x v="3"/>
    <x v="0"/>
    <n v="2"/>
    <d v="2024-01-16T00:00:00"/>
    <x v="0"/>
  </r>
  <r>
    <s v="R9442"/>
    <x v="1"/>
    <x v="2"/>
    <n v="7"/>
    <d v="2024-12-19T00:00:00"/>
    <x v="0"/>
  </r>
  <r>
    <s v="R9566"/>
    <x v="2"/>
    <x v="3"/>
    <n v="9"/>
    <d v="2024-11-21T00:00:00"/>
    <x v="0"/>
  </r>
  <r>
    <s v="R8012"/>
    <x v="3"/>
    <x v="5"/>
    <n v="8"/>
    <d v="2024-04-05T00:00:00"/>
    <x v="3"/>
  </r>
  <r>
    <s v="R4883"/>
    <x v="0"/>
    <x v="3"/>
    <n v="5"/>
    <d v="2024-07-12T00:00:00"/>
    <x v="0"/>
  </r>
  <r>
    <s v="R2401"/>
    <x v="5"/>
    <x v="5"/>
    <n v="5"/>
    <d v="2024-04-28T00:00:00"/>
    <x v="0"/>
  </r>
  <r>
    <s v="R7211"/>
    <x v="0"/>
    <x v="0"/>
    <n v="0"/>
    <d v="2024-06-14T00:00:00"/>
    <x v="1"/>
  </r>
  <r>
    <s v="R9738"/>
    <x v="5"/>
    <x v="3"/>
    <n v="8"/>
    <d v="2024-04-25T00:00:00"/>
    <x v="0"/>
  </r>
  <r>
    <s v="R1429"/>
    <x v="3"/>
    <x v="2"/>
    <n v="3"/>
    <d v="2024-05-04T00:00:00"/>
    <x v="3"/>
  </r>
  <r>
    <s v="R7486"/>
    <x v="0"/>
    <x v="1"/>
    <n v="0"/>
    <d v="2024-07-20T00:00:00"/>
    <x v="1"/>
  </r>
  <r>
    <s v="R2221"/>
    <x v="6"/>
    <x v="5"/>
    <n v="0"/>
    <d v="2024-04-10T00:00:00"/>
    <x v="2"/>
  </r>
  <r>
    <s v="R8679"/>
    <x v="4"/>
    <x v="1"/>
    <n v="2"/>
    <m/>
    <x v="0"/>
  </r>
  <r>
    <s v="R7880"/>
    <x v="0"/>
    <x v="3"/>
    <n v="7"/>
    <d v="2024-12-25T00:00:00"/>
    <x v="0"/>
  </r>
  <r>
    <s v="R9173"/>
    <x v="1"/>
    <x v="1"/>
    <n v="6"/>
    <d v="2024-06-21T00:00:00"/>
    <x v="0"/>
  </r>
  <r>
    <s v="R8674"/>
    <x v="1"/>
    <x v="2"/>
    <n v="2"/>
    <d v="2024-07-31T00:00:00"/>
    <x v="0"/>
  </r>
  <r>
    <s v="R3194"/>
    <x v="3"/>
    <x v="5"/>
    <n v="2"/>
    <d v="2024-10-29T00:00:00"/>
    <x v="3"/>
  </r>
  <r>
    <s v="R8628"/>
    <x v="0"/>
    <x v="5"/>
    <n v="6"/>
    <d v="2024-11-18T00:00:00"/>
    <x v="0"/>
  </r>
  <r>
    <s v="R8103"/>
    <x v="6"/>
    <x v="2"/>
    <n v="7"/>
    <d v="2024-09-06T00:00:00"/>
    <x v="3"/>
  </r>
  <r>
    <s v="R4911"/>
    <x v="5"/>
    <x v="5"/>
    <n v="0"/>
    <d v="2024-05-28T00:00:00"/>
    <x v="2"/>
  </r>
  <r>
    <s v="R8724"/>
    <x v="1"/>
    <x v="0"/>
    <n v="0"/>
    <d v="2024-01-16T00:00:00"/>
    <x v="1"/>
  </r>
  <r>
    <s v="R3152"/>
    <x v="2"/>
    <x v="1"/>
    <n v="0"/>
    <d v="2024-02-29T00:00:00"/>
    <x v="1"/>
  </r>
  <r>
    <s v="R8641"/>
    <x v="0"/>
    <x v="2"/>
    <n v="9"/>
    <d v="2024-08-19T00:00:00"/>
    <x v="3"/>
  </r>
  <r>
    <s v="R4369"/>
    <x v="2"/>
    <x v="1"/>
    <n v="5"/>
    <d v="2024-08-30T00:00:00"/>
    <x v="0"/>
  </r>
  <r>
    <s v="R2354"/>
    <x v="1"/>
    <x v="1"/>
    <n v="7"/>
    <d v="2024-04-04T00:00:00"/>
    <x v="0"/>
  </r>
  <r>
    <s v="R9147"/>
    <x v="2"/>
    <x v="2"/>
    <n v="2"/>
    <d v="2024-04-04T00:00:00"/>
    <x v="3"/>
  </r>
  <r>
    <s v="R8105"/>
    <x v="5"/>
    <x v="5"/>
    <n v="0"/>
    <d v="2024-06-25T00:00:00"/>
    <x v="2"/>
  </r>
  <r>
    <s v="R9167"/>
    <x v="1"/>
    <x v="3"/>
    <n v="2"/>
    <d v="2024-04-08T00:00:00"/>
    <x v="0"/>
  </r>
  <r>
    <s v="R3746"/>
    <x v="2"/>
    <x v="0"/>
    <n v="0"/>
    <d v="2024-12-28T00:00:00"/>
    <x v="1"/>
  </r>
  <r>
    <s v="R9081"/>
    <x v="2"/>
    <x v="3"/>
    <n v="0"/>
    <d v="2024-06-11T00:00:00"/>
    <x v="1"/>
  </r>
  <r>
    <s v="R1794"/>
    <x v="5"/>
    <x v="2"/>
    <n v="6"/>
    <d v="2024-06-06T00:00:00"/>
    <x v="0"/>
  </r>
  <r>
    <s v="R7782"/>
    <x v="5"/>
    <x v="1"/>
    <n v="0"/>
    <d v="2024-11-04T00:00:00"/>
    <x v="1"/>
  </r>
  <r>
    <s v="R7818"/>
    <x v="5"/>
    <x v="2"/>
    <n v="0"/>
    <d v="2024-03-19T00:00:00"/>
    <x v="2"/>
  </r>
  <r>
    <s v="R6399"/>
    <x v="0"/>
    <x v="3"/>
    <n v="7"/>
    <d v="2024-04-07T00:00:00"/>
    <x v="0"/>
  </r>
  <r>
    <s v="R4520"/>
    <x v="5"/>
    <x v="3"/>
    <n v="0"/>
    <d v="2024-05-26T00:00:00"/>
    <x v="1"/>
  </r>
  <r>
    <s v="R7243"/>
    <x v="3"/>
    <x v="3"/>
    <n v="0"/>
    <d v="2024-06-14T00:00:00"/>
    <x v="1"/>
  </r>
  <r>
    <s v="R5582"/>
    <x v="3"/>
    <x v="1"/>
    <n v="7"/>
    <d v="2024-05-16T00:00:00"/>
    <x v="0"/>
  </r>
  <r>
    <s v="R4033"/>
    <x v="1"/>
    <x v="3"/>
    <n v="9"/>
    <d v="2024-03-16T00:00:00"/>
    <x v="0"/>
  </r>
  <r>
    <s v="R2577"/>
    <x v="1"/>
    <x v="2"/>
    <n v="6"/>
    <d v="2024-08-25T00:00:00"/>
    <x v="3"/>
  </r>
  <r>
    <s v="R4743"/>
    <x v="2"/>
    <x v="2"/>
    <n v="0"/>
    <d v="2024-01-15T00:00:00"/>
    <x v="2"/>
  </r>
  <r>
    <s v="R3325"/>
    <x v="1"/>
    <x v="5"/>
    <n v="0"/>
    <d v="2024-11-22T00:00:00"/>
    <x v="2"/>
  </r>
  <r>
    <s v="R1133"/>
    <x v="6"/>
    <x v="3"/>
    <n v="8"/>
    <d v="2024-04-05T00:00:00"/>
    <x v="0"/>
  </r>
  <r>
    <s v="R2734"/>
    <x v="6"/>
    <x v="1"/>
    <n v="2"/>
    <d v="2024-12-20T00:00:00"/>
    <x v="0"/>
  </r>
  <r>
    <s v="R4411"/>
    <x v="3"/>
    <x v="3"/>
    <n v="5"/>
    <d v="2024-11-12T00:00:00"/>
    <x v="0"/>
  </r>
  <r>
    <s v="R4657"/>
    <x v="6"/>
    <x v="1"/>
    <n v="3"/>
    <d v="2024-03-16T00:00:00"/>
    <x v="0"/>
  </r>
  <r>
    <s v="R5595"/>
    <x v="2"/>
    <x v="5"/>
    <n v="0"/>
    <d v="2024-04-22T00:00:00"/>
    <x v="2"/>
  </r>
  <r>
    <s v="R3368"/>
    <x v="6"/>
    <x v="2"/>
    <n v="6"/>
    <d v="2024-07-07T00:00:00"/>
    <x v="3"/>
  </r>
  <r>
    <s v="R3590"/>
    <x v="6"/>
    <x v="3"/>
    <n v="6"/>
    <d v="2024-06-01T00:00:00"/>
    <x v="0"/>
  </r>
  <r>
    <s v="R1636"/>
    <x v="1"/>
    <x v="2"/>
    <n v="0"/>
    <d v="2024-06-29T00:00:00"/>
    <x v="2"/>
  </r>
  <r>
    <s v="R1419"/>
    <x v="3"/>
    <x v="3"/>
    <n v="4"/>
    <d v="2024-01-12T00:00:00"/>
    <x v="0"/>
  </r>
  <r>
    <s v="R7729"/>
    <x v="2"/>
    <x v="0"/>
    <n v="0"/>
    <d v="2024-09-03T00:00:00"/>
    <x v="1"/>
  </r>
  <r>
    <s v="R7577"/>
    <x v="2"/>
    <x v="3"/>
    <n v="1"/>
    <d v="2024-07-13T00:00:00"/>
    <x v="0"/>
  </r>
  <r>
    <s v="R3762"/>
    <x v="6"/>
    <x v="3"/>
    <n v="5"/>
    <d v="2024-07-18T00:00:00"/>
    <x v="0"/>
  </r>
  <r>
    <s v="R6690"/>
    <x v="6"/>
    <x v="5"/>
    <n v="5"/>
    <d v="2024-07-31T00:00:00"/>
    <x v="3"/>
  </r>
  <r>
    <s v="R3388"/>
    <x v="2"/>
    <x v="0"/>
    <n v="4"/>
    <d v="2024-03-08T00:00:00"/>
    <x v="0"/>
  </r>
  <r>
    <s v="R4334"/>
    <x v="2"/>
    <x v="2"/>
    <n v="6"/>
    <d v="2024-06-06T00:00:00"/>
    <x v="3"/>
  </r>
  <r>
    <s v="R7162"/>
    <x v="3"/>
    <x v="2"/>
    <n v="2"/>
    <d v="2024-03-28T00:00:00"/>
    <x v="0"/>
  </r>
  <r>
    <s v="R4580"/>
    <x v="5"/>
    <x v="0"/>
    <n v="7"/>
    <d v="2024-07-09T00:00:00"/>
    <x v="0"/>
  </r>
  <r>
    <s v="R3442"/>
    <x v="5"/>
    <x v="3"/>
    <n v="3"/>
    <d v="2024-09-10T00:00:00"/>
    <x v="0"/>
  </r>
  <r>
    <s v="R1998"/>
    <x v="0"/>
    <x v="3"/>
    <n v="0"/>
    <d v="2024-08-11T00:00:00"/>
    <x v="1"/>
  </r>
  <r>
    <s v="R3393"/>
    <x v="5"/>
    <x v="1"/>
    <n v="8"/>
    <d v="2024-05-11T00:00:00"/>
    <x v="0"/>
  </r>
  <r>
    <s v="R2004"/>
    <x v="3"/>
    <x v="5"/>
    <n v="4"/>
    <d v="2024-10-17T00:00:00"/>
    <x v="3"/>
  </r>
  <r>
    <s v="N/A"/>
    <x v="0"/>
    <x v="4"/>
    <n v="2"/>
    <m/>
    <x v="3"/>
  </r>
  <r>
    <s v="R3795"/>
    <x v="6"/>
    <x v="1"/>
    <n v="6"/>
    <d v="2024-02-02T00:00:00"/>
    <x v="0"/>
  </r>
  <r>
    <s v="R5550"/>
    <x v="0"/>
    <x v="5"/>
    <n v="3"/>
    <d v="2024-12-01T00:00:00"/>
    <x v="0"/>
  </r>
  <r>
    <s v="R1369"/>
    <x v="1"/>
    <x v="0"/>
    <n v="4"/>
    <d v="2024-10-03T00:00:00"/>
    <x v="0"/>
  </r>
  <r>
    <s v="R9210"/>
    <x v="3"/>
    <x v="1"/>
    <n v="1"/>
    <d v="2024-08-31T00:00:00"/>
    <x v="0"/>
  </r>
  <r>
    <s v="R7907"/>
    <x v="1"/>
    <x v="5"/>
    <n v="2"/>
    <d v="2024-09-02T00:00:00"/>
    <x v="3"/>
  </r>
  <r>
    <s v="R5061"/>
    <x v="2"/>
    <x v="1"/>
    <n v="0"/>
    <d v="2024-07-19T00:00:00"/>
    <x v="1"/>
  </r>
  <r>
    <s v="R3257"/>
    <x v="3"/>
    <x v="3"/>
    <n v="6"/>
    <d v="2024-09-23T00:00:00"/>
    <x v="0"/>
  </r>
  <r>
    <s v="R6179"/>
    <x v="2"/>
    <x v="3"/>
    <n v="4"/>
    <d v="2024-07-29T00:00:00"/>
    <x v="0"/>
  </r>
  <r>
    <s v="R2158"/>
    <x v="5"/>
    <x v="0"/>
    <n v="3"/>
    <d v="2024-03-16T00:00:00"/>
    <x v="0"/>
  </r>
  <r>
    <s v="R4245"/>
    <x v="0"/>
    <x v="2"/>
    <n v="8"/>
    <d v="2024-12-08T00:00:00"/>
    <x v="3"/>
  </r>
  <r>
    <s v="R3900"/>
    <x v="2"/>
    <x v="3"/>
    <n v="8"/>
    <d v="2024-06-22T00:00:00"/>
    <x v="0"/>
  </r>
  <r>
    <s v="R8250"/>
    <x v="3"/>
    <x v="3"/>
    <n v="0"/>
    <d v="2024-05-31T00:00:00"/>
    <x v="1"/>
  </r>
  <r>
    <s v="R7871"/>
    <x v="5"/>
    <x v="1"/>
    <n v="7"/>
    <d v="2024-05-31T00:00:00"/>
    <x v="0"/>
  </r>
  <r>
    <s v="R8375"/>
    <x v="3"/>
    <x v="2"/>
    <n v="9"/>
    <d v="2024-01-27T00:00:00"/>
    <x v="0"/>
  </r>
  <r>
    <s v="R6418"/>
    <x v="1"/>
    <x v="2"/>
    <n v="0"/>
    <d v="2024-05-27T00:00:00"/>
    <x v="2"/>
  </r>
  <r>
    <s v="R6093"/>
    <x v="2"/>
    <x v="0"/>
    <n v="2"/>
    <d v="2024-01-14T00:00:00"/>
    <x v="0"/>
  </r>
  <r>
    <s v="R3410"/>
    <x v="6"/>
    <x v="1"/>
    <n v="8"/>
    <d v="2024-10-09T00:00:00"/>
    <x v="0"/>
  </r>
  <r>
    <s v="R2697"/>
    <x v="5"/>
    <x v="0"/>
    <n v="3"/>
    <d v="2024-04-24T00:00:00"/>
    <x v="0"/>
  </r>
  <r>
    <s v="R5378"/>
    <x v="0"/>
    <x v="5"/>
    <n v="3"/>
    <d v="2024-08-15T00:00:00"/>
    <x v="0"/>
  </r>
  <r>
    <s v="R3296"/>
    <x v="5"/>
    <x v="3"/>
    <n v="5"/>
    <d v="2024-03-22T00:00:00"/>
    <x v="0"/>
  </r>
  <r>
    <s v="R1892"/>
    <x v="5"/>
    <x v="2"/>
    <n v="3"/>
    <d v="2024-11-17T00:00:00"/>
    <x v="0"/>
  </r>
  <r>
    <s v="R8443"/>
    <x v="1"/>
    <x v="5"/>
    <n v="2"/>
    <d v="2024-02-13T00:00:00"/>
    <x v="0"/>
  </r>
  <r>
    <s v="R6719"/>
    <x v="5"/>
    <x v="2"/>
    <n v="7"/>
    <d v="2024-06-05T00:00:00"/>
    <x v="0"/>
  </r>
  <r>
    <s v="R1525"/>
    <x v="6"/>
    <x v="2"/>
    <n v="4"/>
    <d v="2024-11-20T00:00:00"/>
    <x v="3"/>
  </r>
  <r>
    <s v="R2602"/>
    <x v="6"/>
    <x v="3"/>
    <n v="5"/>
    <d v="2024-10-29T00:00:00"/>
    <x v="0"/>
  </r>
  <r>
    <s v="R2439"/>
    <x v="2"/>
    <x v="2"/>
    <n v="0"/>
    <d v="2024-11-23T00:00:00"/>
    <x v="2"/>
  </r>
  <r>
    <s v="R4120"/>
    <x v="3"/>
    <x v="1"/>
    <n v="3"/>
    <d v="2024-02-26T00:00:00"/>
    <x v="0"/>
  </r>
  <r>
    <s v="R6450"/>
    <x v="3"/>
    <x v="5"/>
    <n v="0"/>
    <d v="2024-07-31T00:00:00"/>
    <x v="2"/>
  </r>
  <r>
    <s v="R3212"/>
    <x v="6"/>
    <x v="1"/>
    <n v="0"/>
    <d v="2024-09-23T00:00:00"/>
    <x v="1"/>
  </r>
  <r>
    <s v="R3470"/>
    <x v="6"/>
    <x v="0"/>
    <n v="5"/>
    <d v="2024-02-03T00:00:00"/>
    <x v="3"/>
  </r>
  <r>
    <s v="R4198"/>
    <x v="1"/>
    <x v="5"/>
    <n v="0"/>
    <d v="2024-04-05T00:00:00"/>
    <x v="2"/>
  </r>
  <r>
    <s v="R6653"/>
    <x v="2"/>
    <x v="3"/>
    <n v="4"/>
    <d v="2024-02-19T00:00:00"/>
    <x v="0"/>
  </r>
  <r>
    <s v="R9325"/>
    <x v="2"/>
    <x v="3"/>
    <n v="2"/>
    <d v="2024-09-30T00:00:00"/>
    <x v="0"/>
  </r>
  <r>
    <s v="R5653"/>
    <x v="6"/>
    <x v="1"/>
    <n v="6"/>
    <d v="2024-07-08T00:00:00"/>
    <x v="0"/>
  </r>
  <r>
    <s v="R9221"/>
    <x v="5"/>
    <x v="3"/>
    <n v="1"/>
    <d v="2024-11-23T00:00:00"/>
    <x v="0"/>
  </r>
  <r>
    <s v="R4576"/>
    <x v="2"/>
    <x v="5"/>
    <n v="9"/>
    <d v="2024-01-10T00:00:00"/>
    <x v="0"/>
  </r>
  <r>
    <s v="R5250"/>
    <x v="5"/>
    <x v="5"/>
    <n v="1"/>
    <d v="2024-07-01T00:00:00"/>
    <x v="3"/>
  </r>
  <r>
    <s v="R9942"/>
    <x v="5"/>
    <x v="2"/>
    <n v="0"/>
    <d v="2024-02-15T00:00:00"/>
    <x v="2"/>
  </r>
  <r>
    <s v="R9637"/>
    <x v="5"/>
    <x v="3"/>
    <n v="9"/>
    <d v="2024-04-23T00:00:00"/>
    <x v="0"/>
  </r>
  <r>
    <s v="R6571"/>
    <x v="3"/>
    <x v="0"/>
    <n v="2"/>
    <d v="2024-05-22T00:00:00"/>
    <x v="0"/>
  </r>
  <r>
    <s v="R8275"/>
    <x v="2"/>
    <x v="0"/>
    <n v="5"/>
    <d v="2024-07-01T00:00:00"/>
    <x v="0"/>
  </r>
  <r>
    <s v="R3024"/>
    <x v="2"/>
    <x v="0"/>
    <n v="5"/>
    <d v="2024-07-28T00:00:00"/>
    <x v="0"/>
  </r>
  <r>
    <s v="R9407"/>
    <x v="1"/>
    <x v="0"/>
    <n v="4"/>
    <d v="2024-11-17T00:00:00"/>
    <x v="0"/>
  </r>
  <r>
    <s v="R4375"/>
    <x v="6"/>
    <x v="3"/>
    <n v="4"/>
    <d v="2024-03-17T00:00:00"/>
    <x v="0"/>
  </r>
  <r>
    <s v="R4311"/>
    <x v="6"/>
    <x v="0"/>
    <n v="1"/>
    <d v="2024-03-03T00:00:00"/>
    <x v="0"/>
  </r>
  <r>
    <s v="R6892"/>
    <x v="6"/>
    <x v="1"/>
    <n v="6"/>
    <d v="2024-05-09T00:00:00"/>
    <x v="0"/>
  </r>
  <r>
    <s v="R5035"/>
    <x v="2"/>
    <x v="5"/>
    <n v="0"/>
    <d v="2024-05-25T00:00:00"/>
    <x v="2"/>
  </r>
  <r>
    <s v="R8869"/>
    <x v="5"/>
    <x v="0"/>
    <n v="6"/>
    <d v="2024-11-02T00:00:00"/>
    <x v="0"/>
  </r>
  <r>
    <s v="R1032"/>
    <x v="2"/>
    <x v="0"/>
    <n v="9"/>
    <d v="2024-06-03T00:00:00"/>
    <x v="0"/>
  </r>
  <r>
    <s v="R7483"/>
    <x v="6"/>
    <x v="1"/>
    <n v="0"/>
    <d v="2024-02-21T00:00:00"/>
    <x v="1"/>
  </r>
  <r>
    <s v="R7873"/>
    <x v="6"/>
    <x v="0"/>
    <n v="0"/>
    <d v="2024-10-30T00:00:00"/>
    <x v="1"/>
  </r>
  <r>
    <s v="R5286"/>
    <x v="1"/>
    <x v="1"/>
    <n v="9"/>
    <d v="2024-03-07T00:00:00"/>
    <x v="0"/>
  </r>
  <r>
    <s v="R6508"/>
    <x v="1"/>
    <x v="1"/>
    <n v="8"/>
    <d v="2024-02-27T00:00:00"/>
    <x v="0"/>
  </r>
  <r>
    <s v="R7949"/>
    <x v="3"/>
    <x v="0"/>
    <n v="0"/>
    <d v="2024-08-03T00:00:00"/>
    <x v="1"/>
  </r>
  <r>
    <s v="R9477"/>
    <x v="5"/>
    <x v="5"/>
    <n v="0"/>
    <d v="2024-07-10T00:00:00"/>
    <x v="2"/>
  </r>
  <r>
    <s v="R4395"/>
    <x v="5"/>
    <x v="1"/>
    <n v="4"/>
    <d v="2024-06-29T00:00:00"/>
    <x v="0"/>
  </r>
  <r>
    <s v="R3146"/>
    <x v="1"/>
    <x v="1"/>
    <n v="8"/>
    <d v="2024-04-06T00:00:00"/>
    <x v="0"/>
  </r>
  <r>
    <s v="R2220"/>
    <x v="6"/>
    <x v="3"/>
    <n v="6"/>
    <d v="2024-04-08T00:00:00"/>
    <x v="0"/>
  </r>
  <r>
    <s v="R7334"/>
    <x v="5"/>
    <x v="2"/>
    <n v="3"/>
    <d v="2024-01-03T00:00:00"/>
    <x v="3"/>
  </r>
  <r>
    <s v="R1597"/>
    <x v="3"/>
    <x v="5"/>
    <n v="9"/>
    <d v="2024-10-08T00:00:00"/>
    <x v="0"/>
  </r>
  <r>
    <s v="R3553"/>
    <x v="6"/>
    <x v="2"/>
    <n v="9"/>
    <d v="2024-07-07T00:00:00"/>
    <x v="0"/>
  </r>
  <r>
    <s v="R3833"/>
    <x v="6"/>
    <x v="3"/>
    <n v="0"/>
    <d v="2024-09-08T00:00:00"/>
    <x v="1"/>
  </r>
  <r>
    <s v="R7417"/>
    <x v="1"/>
    <x v="3"/>
    <n v="0"/>
    <d v="2024-01-28T00:00:00"/>
    <x v="1"/>
  </r>
  <r>
    <s v="R3526"/>
    <x v="2"/>
    <x v="0"/>
    <n v="5"/>
    <d v="2024-05-15T00:00:00"/>
    <x v="0"/>
  </r>
  <r>
    <s v="R5504"/>
    <x v="6"/>
    <x v="0"/>
    <n v="0"/>
    <d v="2024-06-12T00:00:00"/>
    <x v="1"/>
  </r>
  <r>
    <s v="R8032"/>
    <x v="6"/>
    <x v="3"/>
    <n v="6"/>
    <d v="2024-03-13T00:00:00"/>
    <x v="0"/>
  </r>
  <r>
    <s v="R2554"/>
    <x v="6"/>
    <x v="0"/>
    <n v="0"/>
    <d v="2024-05-23T00:00:00"/>
    <x v="1"/>
  </r>
  <r>
    <s v="R9553"/>
    <x v="5"/>
    <x v="1"/>
    <n v="0"/>
    <d v="2024-01-26T00:00:00"/>
    <x v="1"/>
  </r>
  <r>
    <s v="N/A"/>
    <x v="5"/>
    <x v="4"/>
    <n v="9"/>
    <m/>
    <x v="1"/>
  </r>
  <r>
    <s v="R1385"/>
    <x v="6"/>
    <x v="1"/>
    <n v="0"/>
    <d v="2024-03-26T00:00:00"/>
    <x v="1"/>
  </r>
  <r>
    <s v="R8161"/>
    <x v="2"/>
    <x v="5"/>
    <n v="1"/>
    <d v="2024-12-19T00:00:00"/>
    <x v="0"/>
  </r>
  <r>
    <s v="R5806"/>
    <x v="6"/>
    <x v="1"/>
    <n v="8"/>
    <d v="2024-03-17T00:00:00"/>
    <x v="0"/>
  </r>
  <r>
    <s v="R1560"/>
    <x v="6"/>
    <x v="3"/>
    <n v="6"/>
    <d v="2024-05-20T00:00:00"/>
    <x v="0"/>
  </r>
  <r>
    <s v="R3933"/>
    <x v="3"/>
    <x v="1"/>
    <n v="8"/>
    <d v="2024-10-03T00:00:0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782AF2F-A9F3-46D2-BD42-691DC663F5D3}" name="ptDashboardResourceUtilisation"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H12" firstHeaderRow="1" firstDataRow="2" firstDataCol="1"/>
  <pivotFields count="6">
    <pivotField showAll="0"/>
    <pivotField axis="axisRow" showAll="0">
      <items count="8">
        <item x="0"/>
        <item x="2"/>
        <item x="4"/>
        <item x="3"/>
        <item x="5"/>
        <item x="1"/>
        <item x="6"/>
        <item t="default"/>
      </items>
    </pivotField>
    <pivotField axis="axisCol" showAll="0">
      <items count="7">
        <item x="1"/>
        <item x="5"/>
        <item x="4"/>
        <item x="0"/>
        <item x="2"/>
        <item x="3"/>
        <item t="default"/>
      </items>
    </pivotField>
    <pivotField dataField="1" showAll="0"/>
    <pivotField showAll="0"/>
    <pivotField showAll="0">
      <items count="5">
        <item x="0"/>
        <item x="3"/>
        <item x="1"/>
        <item x="2"/>
        <item t="default"/>
      </items>
    </pivotField>
  </pivotFields>
  <rowFields count="1">
    <field x="1"/>
  </rowFields>
  <rowItems count="8">
    <i>
      <x/>
    </i>
    <i>
      <x v="1"/>
    </i>
    <i>
      <x v="2"/>
    </i>
    <i>
      <x v="3"/>
    </i>
    <i>
      <x v="4"/>
    </i>
    <i>
      <x v="5"/>
    </i>
    <i>
      <x v="6"/>
    </i>
    <i t="grand">
      <x/>
    </i>
  </rowItems>
  <colFields count="1">
    <field x="2"/>
  </colFields>
  <colItems count="7">
    <i>
      <x/>
    </i>
    <i>
      <x v="1"/>
    </i>
    <i>
      <x v="2"/>
    </i>
    <i>
      <x v="3"/>
    </i>
    <i>
      <x v="4"/>
    </i>
    <i>
      <x v="5"/>
    </i>
    <i t="grand">
      <x/>
    </i>
  </colItems>
  <dataFields count="1">
    <dataField name="Average usage hours" fld="3" subtotal="average" baseField="0" baseItem="0"/>
  </dataFields>
  <formats count="10">
    <format dxfId="65">
      <pivotArea type="all" dataOnly="0" outline="0" fieldPosition="0"/>
    </format>
    <format dxfId="64">
      <pivotArea outline="0" collapsedLevelsAreSubtotals="1" fieldPosition="0"/>
    </format>
    <format dxfId="63">
      <pivotArea type="origin" dataOnly="0" labelOnly="1" outline="0" fieldPosition="0"/>
    </format>
    <format dxfId="62">
      <pivotArea field="2" type="button" dataOnly="0" labelOnly="1" outline="0" axis="axisCol" fieldPosition="0"/>
    </format>
    <format dxfId="61">
      <pivotArea type="topRight" dataOnly="0" labelOnly="1" outline="0" fieldPosition="0"/>
    </format>
    <format dxfId="60">
      <pivotArea field="1" type="button" dataOnly="0" labelOnly="1" outline="0" axis="axisRow" fieldPosition="0"/>
    </format>
    <format dxfId="59">
      <pivotArea dataOnly="0" labelOnly="1" fieldPosition="0">
        <references count="1">
          <reference field="1" count="0"/>
        </references>
      </pivotArea>
    </format>
    <format dxfId="58">
      <pivotArea dataOnly="0" labelOnly="1" grandRow="1" outline="0" fieldPosition="0"/>
    </format>
    <format dxfId="57">
      <pivotArea dataOnly="0" labelOnly="1" fieldPosition="0">
        <references count="1">
          <reference field="2" count="0"/>
        </references>
      </pivotArea>
    </format>
    <format dxfId="5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9A9EDAA-72F4-40D7-B7C2-6C0A2AD78EAB}" name="ptDashboardSatisfaction"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G13" firstHeaderRow="1" firstDataRow="3" firstDataCol="1"/>
  <pivotFields count="7">
    <pivotField dataField="1" showAll="0"/>
    <pivotField showAll="0"/>
    <pivotField axis="axisRow" showAll="0">
      <items count="8">
        <item x="0"/>
        <item x="6"/>
        <item x="2"/>
        <item x="3"/>
        <item x="5"/>
        <item x="1"/>
        <item x="4"/>
        <item t="default"/>
      </items>
    </pivotField>
    <pivotField dataField="1" numFmtId="2" showAll="0"/>
    <pivotField showAll="0"/>
    <pivotField showAll="0"/>
    <pivotField axis="axisCol" showAll="0">
      <items count="3">
        <item x="0"/>
        <item x="1"/>
        <item t="default"/>
      </items>
    </pivotField>
  </pivotFields>
  <rowFields count="1">
    <field x="2"/>
  </rowFields>
  <rowItems count="8">
    <i>
      <x/>
    </i>
    <i>
      <x v="1"/>
    </i>
    <i>
      <x v="2"/>
    </i>
    <i>
      <x v="3"/>
    </i>
    <i>
      <x v="4"/>
    </i>
    <i>
      <x v="5"/>
    </i>
    <i>
      <x v="6"/>
    </i>
    <i t="grand">
      <x/>
    </i>
  </rowItems>
  <colFields count="2">
    <field x="6"/>
    <field x="-2"/>
  </colFields>
  <colItems count="6">
    <i>
      <x/>
      <x/>
    </i>
    <i r="1" i="1">
      <x v="1"/>
    </i>
    <i>
      <x v="1"/>
      <x/>
    </i>
    <i r="1" i="1">
      <x v="1"/>
    </i>
    <i t="grand">
      <x/>
    </i>
    <i t="grand" i="1">
      <x/>
    </i>
  </colItems>
  <dataFields count="2">
    <dataField name="Feedback responses" fld="0" subtotal="count" baseField="0" baseItem="0"/>
    <dataField name="Average score" fld="3" subtotal="average" baseField="0" baseItem="0" numFmtId="2"/>
  </dataFields>
  <formats count="14">
    <format dxfId="29">
      <pivotArea type="all" dataOnly="0" outline="0" fieldPosition="0"/>
    </format>
    <format dxfId="28">
      <pivotArea outline="0" collapsedLevelsAreSubtotals="1" fieldPosition="0"/>
    </format>
    <format dxfId="27">
      <pivotArea type="origin" dataOnly="0" labelOnly="1" outline="0" fieldPosition="0"/>
    </format>
    <format dxfId="26">
      <pivotArea field="6" type="button" dataOnly="0" labelOnly="1" outline="0" axis="axisCol" fieldPosition="0"/>
    </format>
    <format dxfId="25">
      <pivotArea field="-2" type="button" dataOnly="0" labelOnly="1" outline="0" axis="axisCol" fieldPosition="1"/>
    </format>
    <format dxfId="24">
      <pivotArea type="topRight" dataOnly="0" labelOnly="1" outline="0" fieldPosition="0"/>
    </format>
    <format dxfId="23">
      <pivotArea field="2" type="button" dataOnly="0" labelOnly="1" outline="0" axis="axisRow" fieldPosition="0"/>
    </format>
    <format dxfId="22">
      <pivotArea dataOnly="0" labelOnly="1" fieldPosition="0">
        <references count="1">
          <reference field="2" count="0"/>
        </references>
      </pivotArea>
    </format>
    <format dxfId="21">
      <pivotArea dataOnly="0" labelOnly="1" grandRow="1" outline="0" fieldPosition="0"/>
    </format>
    <format dxfId="20">
      <pivotArea dataOnly="0" labelOnly="1" fieldPosition="0">
        <references count="1">
          <reference field="6" count="0"/>
        </references>
      </pivotArea>
    </format>
    <format dxfId="19">
      <pivotArea field="6" dataOnly="0" labelOnly="1" grandCol="1" outline="0" axis="axisCol" fieldPosition="0">
        <references count="1">
          <reference field="4294967294" count="1" selected="0">
            <x v="0"/>
          </reference>
        </references>
      </pivotArea>
    </format>
    <format dxfId="18">
      <pivotArea field="6" dataOnly="0" labelOnly="1" grandCol="1" outline="0" axis="axisCol" fieldPosition="0">
        <references count="1">
          <reference field="4294967294" count="1" selected="0">
            <x v="1"/>
          </reference>
        </references>
      </pivotArea>
    </format>
    <format dxfId="17">
      <pivotArea dataOnly="0" labelOnly="1" outline="0" fieldPosition="0">
        <references count="2">
          <reference field="4294967294" count="2">
            <x v="0"/>
            <x v="1"/>
          </reference>
          <reference field="6" count="1" selected="0">
            <x v="0"/>
          </reference>
        </references>
      </pivotArea>
    </format>
    <format dxfId="16">
      <pivotArea dataOnly="0" labelOnly="1" outline="0" fieldPosition="0">
        <references count="2">
          <reference field="4294967294" count="2">
            <x v="0"/>
            <x v="1"/>
          </reference>
          <reference field="6"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55FCC9F1-2CC5-488B-ACA4-02BA7B4F1E30}" name="ptDashboardAppointmentsHour"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7:B41" firstHeaderRow="1" firstDataRow="1" firstDataCol="1"/>
  <pivotFields count="7">
    <pivotField showAll="0"/>
    <pivotField dataField="1" showAll="0"/>
    <pivotField showAll="0"/>
    <pivotField showAll="0"/>
    <pivotField showAll="0"/>
    <pivotField axis="axisRow" showAll="0">
      <items count="24">
        <item x="0"/>
        <item x="9"/>
        <item x="8"/>
        <item x="19"/>
        <item x="13"/>
        <item x="14"/>
        <item x="22"/>
        <item x="6"/>
        <item x="20"/>
        <item x="18"/>
        <item x="12"/>
        <item x="1"/>
        <item x="7"/>
        <item x="21"/>
        <item x="10"/>
        <item x="2"/>
        <item x="3"/>
        <item x="11"/>
        <item x="16"/>
        <item x="17"/>
        <item x="5"/>
        <item x="4"/>
        <item x="15"/>
        <item t="default"/>
      </items>
    </pivotField>
    <pivotField showAll="0"/>
  </pivotFields>
  <rowFields count="1">
    <field x="5"/>
  </rowFields>
  <rowItems count="24">
    <i>
      <x/>
    </i>
    <i>
      <x v="1"/>
    </i>
    <i>
      <x v="2"/>
    </i>
    <i>
      <x v="3"/>
    </i>
    <i>
      <x v="4"/>
    </i>
    <i>
      <x v="5"/>
    </i>
    <i>
      <x v="6"/>
    </i>
    <i>
      <x v="7"/>
    </i>
    <i>
      <x v="8"/>
    </i>
    <i>
      <x v="9"/>
    </i>
    <i>
      <x v="10"/>
    </i>
    <i>
      <x v="11"/>
    </i>
    <i>
      <x v="12"/>
    </i>
    <i>
      <x v="13"/>
    </i>
    <i>
      <x v="14"/>
    </i>
    <i>
      <x v="15"/>
    </i>
    <i>
      <x v="16"/>
    </i>
    <i>
      <x v="17"/>
    </i>
    <i>
      <x v="18"/>
    </i>
    <i>
      <x v="19"/>
    </i>
    <i>
      <x v="20"/>
    </i>
    <i>
      <x v="21"/>
    </i>
    <i>
      <x v="22"/>
    </i>
    <i t="grand">
      <x/>
    </i>
  </rowItems>
  <colItems count="1">
    <i/>
  </colItems>
  <dataFields count="1">
    <dataField name="Appointments by hour" fld="1" subtotal="count" baseField="0" baseItem="0"/>
  </dataFields>
  <formats count="6">
    <format dxfId="5">
      <pivotArea type="all" dataOnly="0" outline="0" fieldPosition="0"/>
    </format>
    <format dxfId="4">
      <pivotArea outline="0" collapsedLevelsAreSubtotals="1" fieldPosition="0"/>
    </format>
    <format dxfId="3">
      <pivotArea field="5" type="button" dataOnly="0" labelOnly="1" outline="0" axis="axisRow" fieldPosition="0"/>
    </format>
    <format dxfId="2">
      <pivotArea dataOnly="0" labelOnly="1" fieldPosition="0">
        <references count="1">
          <reference field="5" count="0"/>
        </references>
      </pivotArea>
    </format>
    <format dxfId="1">
      <pivotArea dataOnly="0" labelOnly="1" grandRow="1" outline="0"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939E52-DD84-4ABD-8FBE-94C33BCB89D0}" name="ptDashboardAppointmentsDepartment"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G12" firstHeaderRow="1" firstDataRow="2" firstDataCol="1"/>
  <pivotFields count="7">
    <pivotField showAll="0"/>
    <pivotField dataField="1" showAll="0"/>
    <pivotField showAll="0"/>
    <pivotField axis="axisRow" showAll="0">
      <items count="8">
        <item x="0"/>
        <item x="5"/>
        <item x="6"/>
        <item x="2"/>
        <item x="4"/>
        <item x="1"/>
        <item x="3"/>
        <item t="default"/>
      </items>
    </pivotField>
    <pivotField showAll="0"/>
    <pivotField showAll="0"/>
    <pivotField axis="axisCol" showAll="0">
      <items count="6">
        <item x="4"/>
        <item x="2"/>
        <item x="0"/>
        <item x="1"/>
        <item x="3"/>
        <item t="default"/>
      </items>
    </pivotField>
  </pivotFields>
  <rowFields count="1">
    <field x="3"/>
  </rowFields>
  <rowItems count="8">
    <i>
      <x/>
    </i>
    <i>
      <x v="1"/>
    </i>
    <i>
      <x v="2"/>
    </i>
    <i>
      <x v="3"/>
    </i>
    <i>
      <x v="4"/>
    </i>
    <i>
      <x v="5"/>
    </i>
    <i>
      <x v="6"/>
    </i>
    <i t="grand">
      <x/>
    </i>
  </rowItems>
  <colFields count="1">
    <field x="6"/>
  </colFields>
  <colItems count="6">
    <i>
      <x/>
    </i>
    <i>
      <x v="1"/>
    </i>
    <i>
      <x v="2"/>
    </i>
    <i>
      <x v="3"/>
    </i>
    <i>
      <x v="4"/>
    </i>
    <i t="grand">
      <x/>
    </i>
  </colItems>
  <dataFields count="1">
    <dataField name="Appointment rows" fld="1" subtotal="count" baseField="0" baseItem="0"/>
  </dataFields>
  <formats count="10">
    <format dxfId="15">
      <pivotArea type="all" dataOnly="0" outline="0" fieldPosition="0"/>
    </format>
    <format dxfId="14">
      <pivotArea outline="0" collapsedLevelsAreSubtotals="1" fieldPosition="0"/>
    </format>
    <format dxfId="13">
      <pivotArea type="origin" dataOnly="0" labelOnly="1" outline="0" fieldPosition="0"/>
    </format>
    <format dxfId="12">
      <pivotArea field="6" type="button" dataOnly="0" labelOnly="1" outline="0" axis="axisCol" fieldPosition="0"/>
    </format>
    <format dxfId="11">
      <pivotArea type="topRight" dataOnly="0" labelOnly="1" outline="0" fieldPosition="0"/>
    </format>
    <format dxfId="10">
      <pivotArea field="3" type="button" dataOnly="0" labelOnly="1" outline="0" axis="axisRow" fieldPosition="0"/>
    </format>
    <format dxfId="9">
      <pivotArea dataOnly="0" labelOnly="1" fieldPosition="0">
        <references count="1">
          <reference field="3" count="0"/>
        </references>
      </pivotArea>
    </format>
    <format dxfId="8">
      <pivotArea dataOnly="0" labelOnly="1" grandRow="1" outline="0" fieldPosition="0"/>
    </format>
    <format dxfId="7">
      <pivotArea dataOnly="0" labelOnly="1" fieldPosition="0">
        <references count="1">
          <reference field="6" count="0"/>
        </references>
      </pivotArea>
    </format>
    <format dxfId="6">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 xr10:uid="{3DE5A770-51A0-4121-9687-B706E74A6EA2}" sourceName="Department">
  <pivotTables>
    <pivotTable tabId="15" name="ptDashboardAppointmentsDepartment"/>
  </pivotTables>
  <data>
    <tabular pivotCacheId="687923536">
      <items count="7">
        <i x="0" s="1"/>
        <i x="5" s="1"/>
        <i x="6" s="1"/>
        <i x="2" s="1"/>
        <i x="4" s="1"/>
        <i x="1"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AD16B109-593D-4A8A-B18F-9E84003F35EB}" sourceName="Status">
  <pivotTables>
    <pivotTable tabId="15" name="ptDashboardAppointmentsDepartment"/>
  </pivotTables>
  <data>
    <tabular pivotCacheId="687923536">
      <items count="5">
        <i x="4" s="1"/>
        <i x="2" s="1"/>
        <i x="0" s="1"/>
        <i x="1"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1" xr10:uid="{8985CB0F-019D-4584-895D-1211FB840DB6}" sourceName="Department">
  <pivotTables>
    <pivotTable tabId="16" name="ptDashboardSatisfaction"/>
  </pivotTables>
  <data>
    <tabular pivotCacheId="425763304">
      <items count="7">
        <i x="0" s="1"/>
        <i x="6" s="1"/>
        <i x="2" s="1"/>
        <i x="3" s="1"/>
        <i x="5" s="1"/>
        <i x="1" s="1"/>
        <i x="4"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atisfaction_Level" xr10:uid="{87F0B379-4F83-4163-8675-CD150BB232C2}" sourceName="Satisfaction Level">
  <pivotTables>
    <pivotTable tabId="16" name="ptDashboardSatisfaction"/>
  </pivotTables>
  <data>
    <tabular pivotCacheId="425763304">
      <items count="2">
        <i x="0"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partment2" xr10:uid="{687C0D36-F4EE-4B99-A6CD-CDA5CA85BE02}" sourceName="Department">
  <pivotTables>
    <pivotTable tabId="17" name="ptDashboardResourceUtilisation"/>
  </pivotTables>
  <data>
    <tabular pivotCacheId="1410996105">
      <items count="7">
        <i x="0" s="1"/>
        <i x="2" s="1"/>
        <i x="4" s="1"/>
        <i x="3" s="1"/>
        <i x="5" s="1"/>
        <i x="1" s="1"/>
        <i x="6"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vailability" xr10:uid="{20696C70-E747-4796-B767-0480AD26D1D3}" sourceName="Availability">
  <pivotTables>
    <pivotTable tabId="17" name="ptDashboardResourceUtilisation"/>
  </pivotTables>
  <data>
    <tabular pivotCacheId="1410996105">
      <items count="4">
        <i x="0" s="1"/>
        <i x="3"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2" xr10:uid="{9BA9C9BE-C01F-46CF-BC1A-1EFE19A47022}" cache="Slicer_Department2" caption="Resource Department" rowHeight="233363"/>
  <slicer name="Availability" xr10:uid="{9D6AFF45-D6DE-4E40-8F8D-B77195173EE9}" cache="Slicer_Availability" caption="Resource Availability" rowHeight="23336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1" xr10:uid="{B5D50B61-0143-456C-8571-4AC73C596858}" cache="Slicer_Department1" caption="Feedback Department" rowHeight="233363"/>
  <slicer name="Satisfaction Level" xr10:uid="{ED0D5173-3AB3-41FF-8A7A-44994C46CB9B}" cache="Slicer_Satisfaction_Level" caption="Satisfaction Level" rowHeight="23336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partment" xr10:uid="{FA7A3430-5A1F-40EE-AD6C-21B3BBE9C239}" cache="Slicer_Department" caption="Appointment Department" rowHeight="233363"/>
  <slicer name="Status" xr10:uid="{431DB078-B13C-423A-97F5-409578C0E237}" cache="Slicer_Status" caption="Appointment Status" rowHeight="23336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02F058-84C8-4407-A331-D320BE9A5648}" name="tblAppointments" displayName="tblAppointments" ref="A1:G201" totalsRowShown="0" headerRowDxfId="55" dataDxfId="54">
  <autoFilter ref="A1:G201" xr:uid="{A902F058-84C8-4407-A331-D320BE9A5648}"/>
  <tableColumns count="7">
    <tableColumn id="1" xr3:uid="{8C377B43-FF6C-4D25-AD3A-2A33C28E5692}" name="AppointmentID" dataDxfId="53"/>
    <tableColumn id="2" xr3:uid="{72A70B10-4184-4B57-884C-AB13A0B23F02}" name="PatientID" dataDxfId="52"/>
    <tableColumn id="3" xr3:uid="{242C2BDA-7D77-48C4-AB2E-C7C6FB4A11F5}" name="DoctorID" dataDxfId="51"/>
    <tableColumn id="4" xr3:uid="{1C27C3B3-3B3C-465A-B9A4-3741A2BE4B98}" name="Department" dataDxfId="50"/>
    <tableColumn id="5" xr3:uid="{E34C295B-9E3F-4B31-8470-0A0927AEE916}" name="Date" dataDxfId="49"/>
    <tableColumn id="6" xr3:uid="{20AF52EC-D58C-433F-8CCD-1677508CF80B}" name="Time" dataDxfId="48"/>
    <tableColumn id="7" xr3:uid="{FE82DFF2-53B4-4125-8FF9-1C8C488243F0}" name="Status" dataDxfId="4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A9EA8E-6120-4F49-8EE7-5D59E0DFABD1}" name="tblFeedback" displayName="tblFeedback" ref="A1:G199" totalsRowShown="0" headerRowDxfId="46" dataDxfId="45">
  <autoFilter ref="A1:G199" xr:uid="{67A9EA8E-6120-4F49-8EE7-5D59E0DFABD1}"/>
  <tableColumns count="7">
    <tableColumn id="1" xr3:uid="{F80EBC37-179F-4B0D-83E6-351F9B736E67}" name="FeedbackID" dataDxfId="44"/>
    <tableColumn id="2" xr3:uid="{B1CF162D-C935-4007-810E-13CD8F7C68E7}" name="PatientID" dataDxfId="43"/>
    <tableColumn id="3" xr3:uid="{F0B23D8C-542C-4513-8902-F723C2DE49C3}" name="Department" dataDxfId="42"/>
    <tableColumn id="4" xr3:uid="{407D1928-CD34-4CB1-91F5-2653BFC43747}" name="Feedback Score" dataDxfId="41"/>
    <tableColumn id="5" xr3:uid="{569462D7-1CE9-4B1E-B55F-0426B60EEE26}" name="Comments" dataDxfId="40"/>
    <tableColumn id="6" xr3:uid="{D14333D8-FDCB-4EB5-BAF5-7112F0D78257}" name="Wait Time (min)" dataDxfId="39"/>
    <tableColumn id="7" xr3:uid="{D814C3D4-B086-42B7-B57E-DDBCA5A1FC36}" name="Satisfaction Level" dataDxfId="38">
      <calculatedColumnFormula>IF(D2&gt;=4,"High","Low")</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C1EA4E-8429-4C80-AFB4-A25CE82CDC94}" name="tblResources" displayName="tblResources" ref="A1:F201" totalsRowShown="0" headerRowDxfId="37" dataDxfId="36">
  <autoFilter ref="A1:F201" xr:uid="{A6C1EA4E-8429-4C80-AFB4-A25CE82CDC94}"/>
  <tableColumns count="6">
    <tableColumn id="1" xr3:uid="{28431FBA-C930-46E4-915B-6F401F8AE9FB}" name="ResourceID" dataDxfId="35"/>
    <tableColumn id="2" xr3:uid="{1A4D3320-47EB-4B52-996F-C0BEB4FB03A3}" name="Department" dataDxfId="34"/>
    <tableColumn id="3" xr3:uid="{0E97CB74-A114-476D-BD9D-7E5C6AB8AF74}" name="ResourceType" dataDxfId="33"/>
    <tableColumn id="4" xr3:uid="{E1F70A02-5ECC-40E8-B809-A0816E42A8C4}" name="UsageHours" dataDxfId="32"/>
    <tableColumn id="5" xr3:uid="{A689199A-7AB4-42F1-845F-D3B0852A26B0}" name="Date" dataDxfId="31"/>
    <tableColumn id="6" xr3:uid="{66C2C8F6-D0DF-45C9-A372-0B38D4E30DC2}" name="Availability" dataDxfId="3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ivotTable" Target="../pivotTables/pivotTable4.xml"/><Relationship Id="rId1" Type="http://schemas.openxmlformats.org/officeDocument/2006/relationships/pivotTable" Target="../pivotTables/pivotTable3.xml"/><Relationship Id="rId4" Type="http://schemas.microsoft.com/office/2007/relationships/slicer" Target="../slicers/slicer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0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8" customWidth="1"/>
    <col min="2" max="2" width="16" customWidth="1"/>
    <col min="3" max="3" width="14" customWidth="1"/>
    <col min="4" max="4" width="24" customWidth="1"/>
    <col min="5" max="5" width="16" customWidth="1"/>
    <col min="6" max="6" width="14" customWidth="1"/>
    <col min="7" max="7" width="18" customWidth="1"/>
  </cols>
  <sheetData>
    <row r="1" spans="1:7" ht="15.4">
      <c r="A1" s="5" t="s">
        <v>2</v>
      </c>
      <c r="B1" s="5" t="s">
        <v>3</v>
      </c>
      <c r="C1" s="5" t="s">
        <v>4</v>
      </c>
      <c r="D1" s="5" t="s">
        <v>5</v>
      </c>
      <c r="E1" s="5" t="s">
        <v>6</v>
      </c>
      <c r="F1" s="5" t="s">
        <v>7</v>
      </c>
      <c r="G1" s="5" t="s">
        <v>0</v>
      </c>
    </row>
    <row r="2" spans="1:7" ht="15.4">
      <c r="A2" s="2" t="s">
        <v>8</v>
      </c>
      <c r="B2" s="2" t="s">
        <v>9</v>
      </c>
      <c r="C2" s="2" t="s">
        <v>10</v>
      </c>
      <c r="D2" s="2" t="s">
        <v>11</v>
      </c>
      <c r="E2" s="6">
        <v>45292</v>
      </c>
      <c r="F2" s="7" t="s">
        <v>8</v>
      </c>
      <c r="G2" s="2" t="s">
        <v>8</v>
      </c>
    </row>
    <row r="3" spans="1:7" ht="15.4">
      <c r="A3" s="2" t="s">
        <v>12</v>
      </c>
      <c r="B3" s="2" t="s">
        <v>13</v>
      </c>
      <c r="C3" s="2" t="s">
        <v>14</v>
      </c>
      <c r="D3" s="2" t="s">
        <v>15</v>
      </c>
      <c r="E3" s="6">
        <v>45545</v>
      </c>
      <c r="F3" s="7">
        <v>0.54166666666666663</v>
      </c>
      <c r="G3" s="2" t="s">
        <v>16</v>
      </c>
    </row>
    <row r="4" spans="1:7" ht="15.4">
      <c r="A4" s="2" t="s">
        <v>17</v>
      </c>
      <c r="B4" s="2" t="s">
        <v>18</v>
      </c>
      <c r="C4" s="2" t="s">
        <v>19</v>
      </c>
      <c r="D4" s="2" t="s">
        <v>11</v>
      </c>
      <c r="E4" s="6">
        <v>45643</v>
      </c>
      <c r="F4" s="7">
        <v>0.625</v>
      </c>
      <c r="G4" s="2" t="s">
        <v>20</v>
      </c>
    </row>
    <row r="5" spans="1:7" ht="15.4">
      <c r="A5" s="2" t="s">
        <v>21</v>
      </c>
      <c r="B5" s="2" t="s">
        <v>22</v>
      </c>
      <c r="C5" s="2" t="s">
        <v>19</v>
      </c>
      <c r="D5" s="2" t="s">
        <v>23</v>
      </c>
      <c r="E5" s="6">
        <v>45482</v>
      </c>
      <c r="F5" s="7">
        <v>0.64583333333333337</v>
      </c>
      <c r="G5" s="2" t="s">
        <v>24</v>
      </c>
    </row>
    <row r="6" spans="1:7" ht="15.4">
      <c r="A6" s="2" t="s">
        <v>25</v>
      </c>
      <c r="B6" s="2" t="s">
        <v>26</v>
      </c>
      <c r="C6" s="2" t="s">
        <v>27</v>
      </c>
      <c r="D6" s="2" t="s">
        <v>28</v>
      </c>
      <c r="E6" s="6">
        <v>45516</v>
      </c>
      <c r="F6" s="7">
        <v>0.75</v>
      </c>
      <c r="G6" s="2" t="s">
        <v>29</v>
      </c>
    </row>
    <row r="7" spans="1:7" ht="15.4">
      <c r="A7" s="2" t="s">
        <v>30</v>
      </c>
      <c r="B7" s="2" t="s">
        <v>31</v>
      </c>
      <c r="C7" s="2" t="s">
        <v>14</v>
      </c>
      <c r="D7" s="2" t="s">
        <v>28</v>
      </c>
      <c r="E7" s="6">
        <v>45357</v>
      </c>
      <c r="F7" s="7">
        <v>0.72916666666666663</v>
      </c>
      <c r="G7" s="2" t="s">
        <v>24</v>
      </c>
    </row>
    <row r="8" spans="1:7" ht="15.4">
      <c r="A8" s="2" t="s">
        <v>32</v>
      </c>
      <c r="B8" s="2" t="s">
        <v>33</v>
      </c>
      <c r="C8" s="2" t="s">
        <v>34</v>
      </c>
      <c r="D8" s="2" t="s">
        <v>23</v>
      </c>
      <c r="E8" s="6">
        <v>45383</v>
      </c>
      <c r="F8" s="7">
        <v>0.45833333333333331</v>
      </c>
      <c r="G8" s="2" t="s">
        <v>16</v>
      </c>
    </row>
    <row r="9" spans="1:7" ht="15.4">
      <c r="A9" s="2" t="s">
        <v>35</v>
      </c>
      <c r="B9" s="2" t="s">
        <v>36</v>
      </c>
      <c r="C9" s="2" t="s">
        <v>37</v>
      </c>
      <c r="D9" s="2" t="s">
        <v>23</v>
      </c>
      <c r="E9" s="6">
        <v>45581</v>
      </c>
      <c r="F9" s="7">
        <v>0.625</v>
      </c>
      <c r="G9" s="2" t="s">
        <v>16</v>
      </c>
    </row>
    <row r="10" spans="1:7" ht="15.4">
      <c r="A10" s="2" t="s">
        <v>38</v>
      </c>
      <c r="B10" s="2" t="s">
        <v>39</v>
      </c>
      <c r="C10" s="2" t="s">
        <v>40</v>
      </c>
      <c r="D10" s="2" t="s">
        <v>11</v>
      </c>
      <c r="E10" s="6">
        <v>45558</v>
      </c>
      <c r="F10" s="7">
        <v>0.64583333333333337</v>
      </c>
      <c r="G10" s="2" t="s">
        <v>20</v>
      </c>
    </row>
    <row r="11" spans="1:7" ht="15.4">
      <c r="A11" s="2" t="s">
        <v>41</v>
      </c>
      <c r="B11" s="2" t="s">
        <v>42</v>
      </c>
      <c r="C11" s="2" t="s">
        <v>43</v>
      </c>
      <c r="D11" s="2" t="s">
        <v>15</v>
      </c>
      <c r="E11" s="6">
        <v>45395</v>
      </c>
      <c r="F11" s="7">
        <v>0.5625</v>
      </c>
      <c r="G11" s="2" t="s">
        <v>24</v>
      </c>
    </row>
    <row r="12" spans="1:7" ht="15.4">
      <c r="A12" s="2" t="s">
        <v>44</v>
      </c>
      <c r="B12" s="2" t="s">
        <v>45</v>
      </c>
      <c r="C12" s="2" t="s">
        <v>46</v>
      </c>
      <c r="D12" s="2" t="s">
        <v>15</v>
      </c>
      <c r="E12" s="6">
        <v>45460</v>
      </c>
      <c r="F12" s="7">
        <v>0.35416666666666669</v>
      </c>
      <c r="G12" s="2" t="s">
        <v>16</v>
      </c>
    </row>
    <row r="13" spans="1:7" ht="15.4">
      <c r="A13" s="2" t="s">
        <v>47</v>
      </c>
      <c r="B13" s="2" t="s">
        <v>48</v>
      </c>
      <c r="C13" s="2" t="s">
        <v>49</v>
      </c>
      <c r="D13" s="2" t="s">
        <v>15</v>
      </c>
      <c r="E13" s="6">
        <v>45519</v>
      </c>
      <c r="F13" s="7">
        <v>0.64583333333333337</v>
      </c>
      <c r="G13" s="2" t="s">
        <v>16</v>
      </c>
    </row>
    <row r="14" spans="1:7" ht="15.4">
      <c r="A14" s="2" t="s">
        <v>8</v>
      </c>
      <c r="B14" s="2" t="s">
        <v>50</v>
      </c>
      <c r="C14" s="2" t="s">
        <v>14</v>
      </c>
      <c r="D14" s="2" t="s">
        <v>28</v>
      </c>
      <c r="E14" s="6">
        <v>45305</v>
      </c>
      <c r="F14" s="7" t="s">
        <v>8</v>
      </c>
      <c r="G14" s="2" t="s">
        <v>29</v>
      </c>
    </row>
    <row r="15" spans="1:7" ht="15.4">
      <c r="A15" s="2" t="s">
        <v>51</v>
      </c>
      <c r="B15" s="2" t="s">
        <v>52</v>
      </c>
      <c r="C15" s="2" t="s">
        <v>27</v>
      </c>
      <c r="D15" s="2" t="s">
        <v>11</v>
      </c>
      <c r="E15" s="6">
        <v>45344</v>
      </c>
      <c r="F15" s="7">
        <v>0.33333333333333331</v>
      </c>
      <c r="G15" s="2" t="s">
        <v>20</v>
      </c>
    </row>
    <row r="16" spans="1:7" ht="15.4">
      <c r="A16" s="2" t="s">
        <v>53</v>
      </c>
      <c r="B16" s="2" t="s">
        <v>54</v>
      </c>
      <c r="C16" s="2" t="s">
        <v>55</v>
      </c>
      <c r="D16" s="2" t="s">
        <v>15</v>
      </c>
      <c r="E16" s="6">
        <v>45311</v>
      </c>
      <c r="F16" s="7">
        <v>0.75</v>
      </c>
      <c r="G16" s="2" t="s">
        <v>24</v>
      </c>
    </row>
    <row r="17" spans="1:7" ht="15.4">
      <c r="A17" s="2" t="s">
        <v>56</v>
      </c>
      <c r="B17" s="2" t="s">
        <v>57</v>
      </c>
      <c r="C17" s="2" t="s">
        <v>43</v>
      </c>
      <c r="D17" s="2" t="s">
        <v>23</v>
      </c>
      <c r="E17" s="6">
        <v>45589</v>
      </c>
      <c r="F17" s="7">
        <v>0.625</v>
      </c>
      <c r="G17" s="2" t="s">
        <v>20</v>
      </c>
    </row>
    <row r="18" spans="1:7" ht="15.4">
      <c r="A18" s="2" t="s">
        <v>58</v>
      </c>
      <c r="B18" s="2" t="s">
        <v>59</v>
      </c>
      <c r="C18" s="2" t="s">
        <v>27</v>
      </c>
      <c r="D18" s="2" t="s">
        <v>23</v>
      </c>
      <c r="E18" s="6">
        <v>45615</v>
      </c>
      <c r="F18" s="7">
        <v>0.60416666666666663</v>
      </c>
      <c r="G18" s="2" t="s">
        <v>20</v>
      </c>
    </row>
    <row r="19" spans="1:7" ht="15.4">
      <c r="A19" s="2" t="s">
        <v>60</v>
      </c>
      <c r="B19" s="2" t="s">
        <v>61</v>
      </c>
      <c r="C19" s="2" t="s">
        <v>46</v>
      </c>
      <c r="D19" s="2" t="s">
        <v>28</v>
      </c>
      <c r="E19" s="6">
        <v>45521</v>
      </c>
      <c r="F19" s="7">
        <v>0.66666666666666663</v>
      </c>
      <c r="G19" s="2" t="s">
        <v>29</v>
      </c>
    </row>
    <row r="20" spans="1:7" ht="15.4">
      <c r="A20" s="2" t="s">
        <v>62</v>
      </c>
      <c r="B20" s="2" t="s">
        <v>63</v>
      </c>
      <c r="C20" s="2" t="s">
        <v>55</v>
      </c>
      <c r="D20" s="2" t="s">
        <v>23</v>
      </c>
      <c r="E20" s="6">
        <v>45476</v>
      </c>
      <c r="F20" s="7">
        <v>0.75</v>
      </c>
      <c r="G20" s="2" t="s">
        <v>24</v>
      </c>
    </row>
    <row r="21" spans="1:7" ht="15.4">
      <c r="A21" s="2" t="s">
        <v>64</v>
      </c>
      <c r="B21" s="2" t="s">
        <v>65</v>
      </c>
      <c r="C21" s="2" t="s">
        <v>66</v>
      </c>
      <c r="D21" s="2" t="s">
        <v>11</v>
      </c>
      <c r="E21" s="6">
        <v>45652</v>
      </c>
      <c r="F21" s="7">
        <v>0.52083333333333337</v>
      </c>
      <c r="G21" s="2" t="s">
        <v>29</v>
      </c>
    </row>
    <row r="22" spans="1:7" ht="15.4">
      <c r="A22" s="2" t="s">
        <v>67</v>
      </c>
      <c r="B22" s="2" t="s">
        <v>68</v>
      </c>
      <c r="C22" s="2" t="s">
        <v>69</v>
      </c>
      <c r="D22" s="2" t="s">
        <v>70</v>
      </c>
      <c r="E22" s="6">
        <v>45640</v>
      </c>
      <c r="F22" s="7">
        <v>0.54166666666666663</v>
      </c>
      <c r="G22" s="2" t="s">
        <v>29</v>
      </c>
    </row>
    <row r="23" spans="1:7" ht="15.4">
      <c r="A23" s="2" t="s">
        <v>71</v>
      </c>
      <c r="B23" s="2" t="s">
        <v>72</v>
      </c>
      <c r="C23" s="2" t="s">
        <v>73</v>
      </c>
      <c r="D23" s="2" t="s">
        <v>28</v>
      </c>
      <c r="E23" s="6">
        <v>45635</v>
      </c>
      <c r="F23" s="7">
        <v>0.39583333333333331</v>
      </c>
      <c r="G23" s="2" t="s">
        <v>24</v>
      </c>
    </row>
    <row r="24" spans="1:7" ht="15.4">
      <c r="A24" s="2" t="s">
        <v>74</v>
      </c>
      <c r="B24" s="2" t="s">
        <v>75</v>
      </c>
      <c r="C24" s="2" t="s">
        <v>43</v>
      </c>
      <c r="D24" s="2" t="s">
        <v>76</v>
      </c>
      <c r="E24" s="6">
        <v>45644</v>
      </c>
      <c r="F24" s="7">
        <v>0.41666666666666669</v>
      </c>
      <c r="G24" s="2" t="s">
        <v>16</v>
      </c>
    </row>
    <row r="25" spans="1:7" ht="15.4">
      <c r="A25" s="2" t="s">
        <v>77</v>
      </c>
      <c r="B25" s="2" t="s">
        <v>78</v>
      </c>
      <c r="C25" s="2" t="s">
        <v>79</v>
      </c>
      <c r="D25" s="2" t="s">
        <v>76</v>
      </c>
      <c r="E25" s="6">
        <v>45641</v>
      </c>
      <c r="F25" s="7">
        <v>0.75</v>
      </c>
      <c r="G25" s="2" t="s">
        <v>24</v>
      </c>
    </row>
    <row r="26" spans="1:7" ht="15.4">
      <c r="A26" s="2" t="s">
        <v>8</v>
      </c>
      <c r="B26" s="2" t="s">
        <v>80</v>
      </c>
      <c r="C26" s="2" t="s">
        <v>81</v>
      </c>
      <c r="D26" s="2" t="s">
        <v>76</v>
      </c>
      <c r="E26" s="6"/>
      <c r="F26" s="7">
        <v>0.54166666666666663</v>
      </c>
      <c r="G26" s="2" t="s">
        <v>8</v>
      </c>
    </row>
    <row r="27" spans="1:7" ht="15.4">
      <c r="A27" s="2" t="s">
        <v>82</v>
      </c>
      <c r="B27" s="2" t="s">
        <v>83</v>
      </c>
      <c r="C27" s="2" t="s">
        <v>73</v>
      </c>
      <c r="D27" s="2" t="s">
        <v>28</v>
      </c>
      <c r="E27" s="6">
        <v>45558</v>
      </c>
      <c r="F27" s="7">
        <v>0.75</v>
      </c>
      <c r="G27" s="2" t="s">
        <v>20</v>
      </c>
    </row>
    <row r="28" spans="1:7" ht="15.4">
      <c r="A28" s="2" t="s">
        <v>84</v>
      </c>
      <c r="B28" s="2" t="s">
        <v>85</v>
      </c>
      <c r="C28" s="2" t="s">
        <v>86</v>
      </c>
      <c r="D28" s="2" t="s">
        <v>15</v>
      </c>
      <c r="E28" s="6">
        <v>45486</v>
      </c>
      <c r="F28" s="7">
        <v>0.77083333333333337</v>
      </c>
      <c r="G28" s="2" t="s">
        <v>29</v>
      </c>
    </row>
    <row r="29" spans="1:7" ht="15.4">
      <c r="A29" s="2" t="s">
        <v>87</v>
      </c>
      <c r="B29" s="2" t="s">
        <v>88</v>
      </c>
      <c r="C29" s="2" t="s">
        <v>89</v>
      </c>
      <c r="D29" s="2" t="s">
        <v>28</v>
      </c>
      <c r="E29" s="6">
        <v>45322</v>
      </c>
      <c r="F29" s="7">
        <v>0.75</v>
      </c>
      <c r="G29" s="2" t="s">
        <v>16</v>
      </c>
    </row>
    <row r="30" spans="1:7" ht="15.4">
      <c r="A30" s="2" t="s">
        <v>90</v>
      </c>
      <c r="B30" s="2" t="s">
        <v>91</v>
      </c>
      <c r="C30" s="2" t="s">
        <v>46</v>
      </c>
      <c r="D30" s="2" t="s">
        <v>28</v>
      </c>
      <c r="E30" s="6">
        <v>45520</v>
      </c>
      <c r="F30" s="7">
        <v>0.66666666666666663</v>
      </c>
      <c r="G30" s="2" t="s">
        <v>29</v>
      </c>
    </row>
    <row r="31" spans="1:7" ht="15.4">
      <c r="A31" s="2" t="s">
        <v>92</v>
      </c>
      <c r="B31" s="2" t="s">
        <v>93</v>
      </c>
      <c r="C31" s="2" t="s">
        <v>94</v>
      </c>
      <c r="D31" s="2" t="s">
        <v>23</v>
      </c>
      <c r="E31" s="6">
        <v>45622</v>
      </c>
      <c r="F31" s="7">
        <v>0.41666666666666669</v>
      </c>
      <c r="G31" s="2" t="s">
        <v>16</v>
      </c>
    </row>
    <row r="32" spans="1:7" ht="15.4">
      <c r="A32" s="2" t="s">
        <v>95</v>
      </c>
      <c r="B32" s="2" t="s">
        <v>96</v>
      </c>
      <c r="C32" s="2" t="s">
        <v>86</v>
      </c>
      <c r="D32" s="2" t="s">
        <v>76</v>
      </c>
      <c r="E32" s="6">
        <v>45642</v>
      </c>
      <c r="F32" s="7">
        <v>0.35416666666666669</v>
      </c>
      <c r="G32" s="2" t="s">
        <v>24</v>
      </c>
    </row>
    <row r="33" spans="1:7" ht="15.4">
      <c r="A33" s="2" t="s">
        <v>97</v>
      </c>
      <c r="B33" s="2" t="s">
        <v>98</v>
      </c>
      <c r="C33" s="2" t="s">
        <v>99</v>
      </c>
      <c r="D33" s="2" t="s">
        <v>15</v>
      </c>
      <c r="E33" s="6">
        <v>45384</v>
      </c>
      <c r="F33" s="7">
        <v>0.72916666666666663</v>
      </c>
      <c r="G33" s="2" t="s">
        <v>16</v>
      </c>
    </row>
    <row r="34" spans="1:7" ht="15.4">
      <c r="A34" s="2" t="s">
        <v>100</v>
      </c>
      <c r="B34" s="2" t="s">
        <v>101</v>
      </c>
      <c r="C34" s="2" t="s">
        <v>99</v>
      </c>
      <c r="D34" s="2" t="s">
        <v>70</v>
      </c>
      <c r="E34" s="6">
        <v>45446</v>
      </c>
      <c r="F34" s="7">
        <v>0.64583333333333337</v>
      </c>
      <c r="G34" s="2" t="s">
        <v>24</v>
      </c>
    </row>
    <row r="35" spans="1:7" ht="15.4">
      <c r="A35" s="2" t="s">
        <v>102</v>
      </c>
      <c r="B35" s="2" t="s">
        <v>103</v>
      </c>
      <c r="C35" s="2" t="s">
        <v>104</v>
      </c>
      <c r="D35" s="2" t="s">
        <v>23</v>
      </c>
      <c r="E35" s="6">
        <v>45383</v>
      </c>
      <c r="F35" s="7">
        <v>0.41666666666666669</v>
      </c>
      <c r="G35" s="2" t="s">
        <v>29</v>
      </c>
    </row>
    <row r="36" spans="1:7" ht="15.4">
      <c r="A36" s="2" t="s">
        <v>105</v>
      </c>
      <c r="B36" s="2" t="s">
        <v>106</v>
      </c>
      <c r="C36" s="2" t="s">
        <v>10</v>
      </c>
      <c r="D36" s="2" t="s">
        <v>70</v>
      </c>
      <c r="E36" s="6">
        <v>45646</v>
      </c>
      <c r="F36" s="7">
        <v>0.5625</v>
      </c>
      <c r="G36" s="2" t="s">
        <v>16</v>
      </c>
    </row>
    <row r="37" spans="1:7" ht="15.4">
      <c r="A37" s="2" t="s">
        <v>107</v>
      </c>
      <c r="B37" s="2" t="s">
        <v>108</v>
      </c>
      <c r="C37" s="2" t="s">
        <v>19</v>
      </c>
      <c r="D37" s="2" t="s">
        <v>15</v>
      </c>
      <c r="E37" s="6">
        <v>45647</v>
      </c>
      <c r="F37" s="7">
        <v>0.6875</v>
      </c>
      <c r="G37" s="2" t="s">
        <v>16</v>
      </c>
    </row>
    <row r="38" spans="1:7" ht="15.4">
      <c r="A38" s="2" t="s">
        <v>109</v>
      </c>
      <c r="B38" s="2" t="s">
        <v>110</v>
      </c>
      <c r="C38" s="2" t="s">
        <v>73</v>
      </c>
      <c r="D38" s="2" t="s">
        <v>76</v>
      </c>
      <c r="E38" s="6">
        <v>45416</v>
      </c>
      <c r="F38" s="7">
        <v>0.6875</v>
      </c>
      <c r="G38" s="2" t="s">
        <v>20</v>
      </c>
    </row>
    <row r="39" spans="1:7" ht="15.4">
      <c r="A39" s="2" t="s">
        <v>111</v>
      </c>
      <c r="B39" s="2" t="s">
        <v>112</v>
      </c>
      <c r="C39" s="2" t="s">
        <v>43</v>
      </c>
      <c r="D39" s="2" t="s">
        <v>76</v>
      </c>
      <c r="E39" s="6">
        <v>45387</v>
      </c>
      <c r="F39" s="7">
        <v>0.35416666666666669</v>
      </c>
      <c r="G39" s="2" t="s">
        <v>20</v>
      </c>
    </row>
    <row r="40" spans="1:7" ht="15.4">
      <c r="A40" s="2" t="s">
        <v>113</v>
      </c>
      <c r="B40" s="2" t="s">
        <v>114</v>
      </c>
      <c r="C40" s="2" t="s">
        <v>94</v>
      </c>
      <c r="D40" s="2" t="s">
        <v>28</v>
      </c>
      <c r="E40" s="6">
        <v>45605</v>
      </c>
      <c r="F40" s="7">
        <v>0.5625</v>
      </c>
      <c r="G40" s="2" t="s">
        <v>24</v>
      </c>
    </row>
    <row r="41" spans="1:7" ht="15.4">
      <c r="A41" s="2" t="s">
        <v>8</v>
      </c>
      <c r="B41" s="2" t="s">
        <v>115</v>
      </c>
      <c r="C41" s="2" t="s">
        <v>8</v>
      </c>
      <c r="D41" s="2" t="s">
        <v>76</v>
      </c>
      <c r="E41" s="6">
        <v>45372</v>
      </c>
      <c r="F41" s="7">
        <v>0.54166666666666663</v>
      </c>
      <c r="G41" s="2" t="s">
        <v>8</v>
      </c>
    </row>
    <row r="42" spans="1:7" ht="15.4">
      <c r="A42" s="2" t="s">
        <v>116</v>
      </c>
      <c r="B42" s="2" t="s">
        <v>117</v>
      </c>
      <c r="C42" s="2" t="s">
        <v>27</v>
      </c>
      <c r="D42" s="2" t="s">
        <v>28</v>
      </c>
      <c r="E42" s="6">
        <v>45378</v>
      </c>
      <c r="F42" s="7">
        <v>0.70833333333333337</v>
      </c>
      <c r="G42" s="2" t="s">
        <v>20</v>
      </c>
    </row>
    <row r="43" spans="1:7" ht="15.4">
      <c r="A43" s="2" t="s">
        <v>118</v>
      </c>
      <c r="B43" s="2" t="s">
        <v>119</v>
      </c>
      <c r="C43" s="2" t="s">
        <v>120</v>
      </c>
      <c r="D43" s="2" t="s">
        <v>23</v>
      </c>
      <c r="E43" s="6">
        <v>45506</v>
      </c>
      <c r="F43" s="7">
        <v>0.52083333333333337</v>
      </c>
      <c r="G43" s="2" t="s">
        <v>24</v>
      </c>
    </row>
    <row r="44" spans="1:7" ht="15.4">
      <c r="A44" s="2" t="s">
        <v>121</v>
      </c>
      <c r="B44" s="2" t="s">
        <v>122</v>
      </c>
      <c r="C44" s="2" t="s">
        <v>123</v>
      </c>
      <c r="D44" s="2" t="s">
        <v>23</v>
      </c>
      <c r="E44" s="6">
        <v>45507</v>
      </c>
      <c r="F44" s="7">
        <v>0.77083333333333337</v>
      </c>
      <c r="G44" s="2" t="s">
        <v>29</v>
      </c>
    </row>
    <row r="45" spans="1:7" ht="15.4">
      <c r="A45" s="2" t="s">
        <v>124</v>
      </c>
      <c r="B45" s="2" t="s">
        <v>125</v>
      </c>
      <c r="C45" s="2" t="s">
        <v>126</v>
      </c>
      <c r="D45" s="2" t="s">
        <v>11</v>
      </c>
      <c r="E45" s="6">
        <v>45585</v>
      </c>
      <c r="F45" s="7">
        <v>0.39583333333333331</v>
      </c>
      <c r="G45" s="2" t="s">
        <v>29</v>
      </c>
    </row>
    <row r="46" spans="1:7" ht="15.4">
      <c r="A46" s="2" t="s">
        <v>127</v>
      </c>
      <c r="B46" s="2" t="s">
        <v>128</v>
      </c>
      <c r="C46" s="2" t="s">
        <v>129</v>
      </c>
      <c r="D46" s="2" t="s">
        <v>15</v>
      </c>
      <c r="E46" s="6">
        <v>45313</v>
      </c>
      <c r="F46" s="7">
        <v>0.66666666666666663</v>
      </c>
      <c r="G46" s="2" t="s">
        <v>16</v>
      </c>
    </row>
    <row r="47" spans="1:7" ht="15.4">
      <c r="A47" s="2" t="s">
        <v>130</v>
      </c>
      <c r="B47" s="2" t="s">
        <v>131</v>
      </c>
      <c r="C47" s="2" t="s">
        <v>34</v>
      </c>
      <c r="D47" s="2" t="s">
        <v>15</v>
      </c>
      <c r="E47" s="6">
        <v>45347</v>
      </c>
      <c r="F47" s="7">
        <v>0.39583333333333331</v>
      </c>
      <c r="G47" s="2" t="s">
        <v>29</v>
      </c>
    </row>
    <row r="48" spans="1:7" ht="15.4">
      <c r="A48" s="2" t="s">
        <v>132</v>
      </c>
      <c r="B48" s="2" t="s">
        <v>133</v>
      </c>
      <c r="C48" s="2" t="s">
        <v>79</v>
      </c>
      <c r="D48" s="2" t="s">
        <v>23</v>
      </c>
      <c r="E48" s="6">
        <v>45466</v>
      </c>
      <c r="F48" s="7">
        <v>0.41666666666666669</v>
      </c>
      <c r="G48" s="2" t="s">
        <v>29</v>
      </c>
    </row>
    <row r="49" spans="1:7" ht="15.4">
      <c r="A49" s="2" t="s">
        <v>134</v>
      </c>
      <c r="B49" s="2" t="s">
        <v>135</v>
      </c>
      <c r="C49" s="2" t="s">
        <v>136</v>
      </c>
      <c r="D49" s="2" t="s">
        <v>76</v>
      </c>
      <c r="E49" s="6">
        <v>45350</v>
      </c>
      <c r="F49" s="7">
        <v>0.77083333333333337</v>
      </c>
      <c r="G49" s="2" t="s">
        <v>29</v>
      </c>
    </row>
    <row r="50" spans="1:7" ht="15.4">
      <c r="A50" s="2" t="s">
        <v>137</v>
      </c>
      <c r="B50" s="2" t="s">
        <v>138</v>
      </c>
      <c r="C50" s="2" t="s">
        <v>43</v>
      </c>
      <c r="D50" s="2" t="s">
        <v>23</v>
      </c>
      <c r="E50" s="6">
        <v>45590</v>
      </c>
      <c r="F50" s="7">
        <v>0.75</v>
      </c>
      <c r="G50" s="2" t="s">
        <v>16</v>
      </c>
    </row>
    <row r="51" spans="1:7" ht="15.4">
      <c r="A51" s="2" t="s">
        <v>139</v>
      </c>
      <c r="B51" s="2" t="s">
        <v>140</v>
      </c>
      <c r="C51" s="2" t="s">
        <v>126</v>
      </c>
      <c r="D51" s="2" t="s">
        <v>28</v>
      </c>
      <c r="E51" s="6">
        <v>45324</v>
      </c>
      <c r="F51" s="7">
        <v>0.39583333333333331</v>
      </c>
      <c r="G51" s="2" t="s">
        <v>16</v>
      </c>
    </row>
    <row r="52" spans="1:7" ht="15.4">
      <c r="A52" s="2" t="s">
        <v>141</v>
      </c>
      <c r="B52" s="2" t="s">
        <v>142</v>
      </c>
      <c r="C52" s="2" t="s">
        <v>120</v>
      </c>
      <c r="D52" s="2" t="s">
        <v>15</v>
      </c>
      <c r="E52" s="6">
        <v>45630</v>
      </c>
      <c r="F52" s="7">
        <v>0.45833333333333331</v>
      </c>
      <c r="G52" s="2" t="s">
        <v>24</v>
      </c>
    </row>
    <row r="53" spans="1:7" ht="15.4">
      <c r="A53" s="2" t="s">
        <v>143</v>
      </c>
      <c r="B53" s="2" t="s">
        <v>144</v>
      </c>
      <c r="C53" s="2" t="s">
        <v>86</v>
      </c>
      <c r="D53" s="2" t="s">
        <v>11</v>
      </c>
      <c r="E53" s="6">
        <v>45482</v>
      </c>
      <c r="F53" s="7">
        <v>0.5</v>
      </c>
      <c r="G53" s="2" t="s">
        <v>24</v>
      </c>
    </row>
    <row r="54" spans="1:7" ht="15.4">
      <c r="A54" s="2" t="s">
        <v>145</v>
      </c>
      <c r="B54" s="2" t="s">
        <v>146</v>
      </c>
      <c r="C54" s="2" t="s">
        <v>10</v>
      </c>
      <c r="D54" s="2" t="s">
        <v>11</v>
      </c>
      <c r="E54" s="6">
        <v>45370</v>
      </c>
      <c r="F54" s="7">
        <v>0.75</v>
      </c>
      <c r="G54" s="2" t="s">
        <v>20</v>
      </c>
    </row>
    <row r="55" spans="1:7" ht="15.4">
      <c r="A55" s="2" t="s">
        <v>147</v>
      </c>
      <c r="B55" s="2" t="s">
        <v>148</v>
      </c>
      <c r="C55" s="2" t="s">
        <v>136</v>
      </c>
      <c r="D55" s="2" t="s">
        <v>11</v>
      </c>
      <c r="E55" s="6">
        <v>45362</v>
      </c>
      <c r="F55" s="7">
        <v>0.64583333333333337</v>
      </c>
      <c r="G55" s="2" t="s">
        <v>29</v>
      </c>
    </row>
    <row r="56" spans="1:7" ht="15.4">
      <c r="A56" s="2" t="s">
        <v>149</v>
      </c>
      <c r="B56" s="2" t="s">
        <v>150</v>
      </c>
      <c r="C56" s="2" t="s">
        <v>66</v>
      </c>
      <c r="D56" s="2" t="s">
        <v>70</v>
      </c>
      <c r="E56" s="6">
        <v>45556</v>
      </c>
      <c r="F56" s="7">
        <v>0.6875</v>
      </c>
      <c r="G56" s="2" t="s">
        <v>16</v>
      </c>
    </row>
    <row r="57" spans="1:7" ht="15.4">
      <c r="A57" s="2" t="s">
        <v>151</v>
      </c>
      <c r="B57" s="2" t="s">
        <v>152</v>
      </c>
      <c r="C57" s="2" t="s">
        <v>153</v>
      </c>
      <c r="D57" s="2" t="s">
        <v>23</v>
      </c>
      <c r="E57" s="6">
        <v>45551</v>
      </c>
      <c r="F57" s="7">
        <v>0.64583333333333337</v>
      </c>
      <c r="G57" s="2" t="s">
        <v>29</v>
      </c>
    </row>
    <row r="58" spans="1:7" ht="15.4">
      <c r="A58" s="2" t="s">
        <v>8</v>
      </c>
      <c r="B58" s="2" t="s">
        <v>154</v>
      </c>
      <c r="C58" s="2" t="s">
        <v>129</v>
      </c>
      <c r="D58" s="2" t="s">
        <v>23</v>
      </c>
      <c r="E58" s="6"/>
      <c r="F58" s="7" t="s">
        <v>8</v>
      </c>
      <c r="G58" s="2" t="s">
        <v>8</v>
      </c>
    </row>
    <row r="59" spans="1:7" ht="15.4">
      <c r="A59" s="2" t="s">
        <v>155</v>
      </c>
      <c r="B59" s="2" t="s">
        <v>156</v>
      </c>
      <c r="C59" s="2" t="s">
        <v>94</v>
      </c>
      <c r="D59" s="2" t="s">
        <v>76</v>
      </c>
      <c r="E59" s="6">
        <v>45585</v>
      </c>
      <c r="F59" s="7">
        <v>0.75</v>
      </c>
      <c r="G59" s="2" t="s">
        <v>29</v>
      </c>
    </row>
    <row r="60" spans="1:7" ht="15.4">
      <c r="A60" s="2" t="s">
        <v>157</v>
      </c>
      <c r="B60" s="2" t="s">
        <v>158</v>
      </c>
      <c r="C60" s="2" t="s">
        <v>55</v>
      </c>
      <c r="D60" s="2" t="s">
        <v>70</v>
      </c>
      <c r="E60" s="6">
        <v>45517</v>
      </c>
      <c r="F60" s="7">
        <v>0.75</v>
      </c>
      <c r="G60" s="2" t="s">
        <v>16</v>
      </c>
    </row>
    <row r="61" spans="1:7" ht="15.4">
      <c r="A61" s="2" t="s">
        <v>159</v>
      </c>
      <c r="B61" s="2" t="s">
        <v>160</v>
      </c>
      <c r="C61" s="2" t="s">
        <v>55</v>
      </c>
      <c r="D61" s="2" t="s">
        <v>23</v>
      </c>
      <c r="E61" s="6">
        <v>45623</v>
      </c>
      <c r="F61" s="7">
        <v>0.375</v>
      </c>
      <c r="G61" s="2" t="s">
        <v>20</v>
      </c>
    </row>
    <row r="62" spans="1:7" ht="15.4">
      <c r="A62" s="2" t="s">
        <v>161</v>
      </c>
      <c r="B62" s="2" t="s">
        <v>162</v>
      </c>
      <c r="C62" s="2" t="s">
        <v>14</v>
      </c>
      <c r="D62" s="2" t="s">
        <v>23</v>
      </c>
      <c r="E62" s="6">
        <v>45298</v>
      </c>
      <c r="F62" s="7">
        <v>0.66666666666666663</v>
      </c>
      <c r="G62" s="2" t="s">
        <v>16</v>
      </c>
    </row>
    <row r="63" spans="1:7" ht="15.4">
      <c r="A63" s="2" t="s">
        <v>163</v>
      </c>
      <c r="B63" s="2" t="s">
        <v>164</v>
      </c>
      <c r="C63" s="2" t="s">
        <v>153</v>
      </c>
      <c r="D63" s="2" t="s">
        <v>70</v>
      </c>
      <c r="E63" s="6">
        <v>45350</v>
      </c>
      <c r="F63" s="7">
        <v>0.47916666666666669</v>
      </c>
      <c r="G63" s="2" t="s">
        <v>16</v>
      </c>
    </row>
    <row r="64" spans="1:7" ht="15.4">
      <c r="A64" s="2" t="s">
        <v>165</v>
      </c>
      <c r="B64" s="2" t="s">
        <v>166</v>
      </c>
      <c r="C64" s="2" t="s">
        <v>81</v>
      </c>
      <c r="D64" s="2" t="s">
        <v>11</v>
      </c>
      <c r="E64" s="6">
        <v>45545</v>
      </c>
      <c r="F64" s="7">
        <v>0.72916666666666663</v>
      </c>
      <c r="G64" s="2" t="s">
        <v>29</v>
      </c>
    </row>
    <row r="65" spans="1:7" ht="15.4">
      <c r="A65" s="2" t="s">
        <v>167</v>
      </c>
      <c r="B65" s="2" t="s">
        <v>168</v>
      </c>
      <c r="C65" s="2" t="s">
        <v>19</v>
      </c>
      <c r="D65" s="2" t="s">
        <v>23</v>
      </c>
      <c r="E65" s="6">
        <v>45648</v>
      </c>
      <c r="F65" s="7">
        <v>0.45833333333333331</v>
      </c>
      <c r="G65" s="2" t="s">
        <v>24</v>
      </c>
    </row>
    <row r="66" spans="1:7" ht="15.4">
      <c r="A66" s="2" t="s">
        <v>169</v>
      </c>
      <c r="B66" s="2" t="s">
        <v>170</v>
      </c>
      <c r="C66" s="2" t="s">
        <v>136</v>
      </c>
      <c r="D66" s="2" t="s">
        <v>76</v>
      </c>
      <c r="E66" s="6">
        <v>45307</v>
      </c>
      <c r="F66" s="7">
        <v>0.77083333333333337</v>
      </c>
      <c r="G66" s="2" t="s">
        <v>24</v>
      </c>
    </row>
    <row r="67" spans="1:7" ht="15.4">
      <c r="A67" s="2" t="s">
        <v>171</v>
      </c>
      <c r="B67" s="2" t="s">
        <v>172</v>
      </c>
      <c r="C67" s="2" t="s">
        <v>73</v>
      </c>
      <c r="D67" s="2" t="s">
        <v>76</v>
      </c>
      <c r="E67" s="6">
        <v>45617</v>
      </c>
      <c r="F67" s="7">
        <v>0.6875</v>
      </c>
      <c r="G67" s="2" t="s">
        <v>29</v>
      </c>
    </row>
    <row r="68" spans="1:7" ht="15.4">
      <c r="A68" s="2" t="s">
        <v>173</v>
      </c>
      <c r="B68" s="2" t="s">
        <v>174</v>
      </c>
      <c r="C68" s="2" t="s">
        <v>14</v>
      </c>
      <c r="D68" s="2" t="s">
        <v>70</v>
      </c>
      <c r="E68" s="6">
        <v>45387</v>
      </c>
      <c r="F68" s="7">
        <v>0.5</v>
      </c>
      <c r="G68" s="2" t="s">
        <v>20</v>
      </c>
    </row>
    <row r="69" spans="1:7" ht="15.4">
      <c r="A69" s="2" t="s">
        <v>175</v>
      </c>
      <c r="B69" s="2" t="s">
        <v>176</v>
      </c>
      <c r="C69" s="2" t="s">
        <v>86</v>
      </c>
      <c r="D69" s="2" t="s">
        <v>76</v>
      </c>
      <c r="E69" s="6">
        <v>45485</v>
      </c>
      <c r="F69" s="7">
        <v>0.70833333333333337</v>
      </c>
      <c r="G69" s="2" t="s">
        <v>16</v>
      </c>
    </row>
    <row r="70" spans="1:7" ht="15.4">
      <c r="A70" s="2" t="s">
        <v>8</v>
      </c>
      <c r="B70" s="2" t="s">
        <v>177</v>
      </c>
      <c r="C70" s="2" t="s">
        <v>178</v>
      </c>
      <c r="D70" s="2" t="s">
        <v>70</v>
      </c>
      <c r="E70" s="6">
        <v>45292</v>
      </c>
      <c r="F70" s="7" t="s">
        <v>8</v>
      </c>
      <c r="G70" s="2" t="s">
        <v>8</v>
      </c>
    </row>
    <row r="71" spans="1:7" ht="15.4">
      <c r="A71" s="2" t="s">
        <v>179</v>
      </c>
      <c r="B71" s="2" t="s">
        <v>180</v>
      </c>
      <c r="C71" s="2" t="s">
        <v>49</v>
      </c>
      <c r="D71" s="2" t="s">
        <v>11</v>
      </c>
      <c r="E71" s="6">
        <v>45410</v>
      </c>
      <c r="F71" s="7">
        <v>0.77083333333333337</v>
      </c>
      <c r="G71" s="2" t="s">
        <v>16</v>
      </c>
    </row>
    <row r="72" spans="1:7" ht="15.4">
      <c r="A72" s="2" t="s">
        <v>181</v>
      </c>
      <c r="B72" s="2" t="s">
        <v>182</v>
      </c>
      <c r="C72" s="2" t="s">
        <v>40</v>
      </c>
      <c r="D72" s="2" t="s">
        <v>23</v>
      </c>
      <c r="E72" s="6">
        <v>45457</v>
      </c>
      <c r="F72" s="7">
        <v>0.33333333333333331</v>
      </c>
      <c r="G72" s="2" t="s">
        <v>24</v>
      </c>
    </row>
    <row r="73" spans="1:7" ht="15.4">
      <c r="A73" s="2" t="s">
        <v>183</v>
      </c>
      <c r="B73" s="2" t="s">
        <v>184</v>
      </c>
      <c r="C73" s="2" t="s">
        <v>104</v>
      </c>
      <c r="D73" s="2" t="s">
        <v>15</v>
      </c>
      <c r="E73" s="6">
        <v>45407</v>
      </c>
      <c r="F73" s="7">
        <v>0.75</v>
      </c>
      <c r="G73" s="2" t="s">
        <v>16</v>
      </c>
    </row>
    <row r="74" spans="1:7" ht="15.4">
      <c r="A74" s="2" t="s">
        <v>185</v>
      </c>
      <c r="B74" s="2" t="s">
        <v>186</v>
      </c>
      <c r="C74" s="2" t="s">
        <v>49</v>
      </c>
      <c r="D74" s="2" t="s">
        <v>23</v>
      </c>
      <c r="E74" s="6">
        <v>45416</v>
      </c>
      <c r="F74" s="7">
        <v>0.47916666666666669</v>
      </c>
      <c r="G74" s="2" t="s">
        <v>24</v>
      </c>
    </row>
    <row r="75" spans="1:7" ht="15.4">
      <c r="A75" s="2" t="s">
        <v>187</v>
      </c>
      <c r="B75" s="2" t="s">
        <v>188</v>
      </c>
      <c r="C75" s="2" t="s">
        <v>99</v>
      </c>
      <c r="D75" s="2" t="s">
        <v>28</v>
      </c>
      <c r="E75" s="6">
        <v>45493</v>
      </c>
      <c r="F75" s="7">
        <v>0.77083333333333337</v>
      </c>
      <c r="G75" s="2" t="s">
        <v>20</v>
      </c>
    </row>
    <row r="76" spans="1:7" ht="15.4">
      <c r="A76" s="2" t="s">
        <v>189</v>
      </c>
      <c r="B76" s="2" t="s">
        <v>190</v>
      </c>
      <c r="C76" s="2" t="s">
        <v>27</v>
      </c>
      <c r="D76" s="2" t="s">
        <v>11</v>
      </c>
      <c r="E76" s="6">
        <v>45392</v>
      </c>
      <c r="F76" s="7">
        <v>0.33333333333333331</v>
      </c>
      <c r="G76" s="2" t="s">
        <v>20</v>
      </c>
    </row>
    <row r="77" spans="1:7" ht="15.4">
      <c r="A77" s="2" t="s">
        <v>191</v>
      </c>
      <c r="B77" s="2" t="s">
        <v>192</v>
      </c>
      <c r="C77" s="2" t="s">
        <v>46</v>
      </c>
      <c r="D77" s="2" t="s">
        <v>70</v>
      </c>
      <c r="E77" s="6">
        <v>45382</v>
      </c>
      <c r="F77" s="7">
        <v>0.375</v>
      </c>
      <c r="G77" s="2" t="s">
        <v>16</v>
      </c>
    </row>
    <row r="78" spans="1:7" ht="15.4">
      <c r="A78" s="2" t="s">
        <v>193</v>
      </c>
      <c r="B78" s="2" t="s">
        <v>194</v>
      </c>
      <c r="C78" s="2" t="s">
        <v>55</v>
      </c>
      <c r="D78" s="2" t="s">
        <v>23</v>
      </c>
      <c r="E78" s="6">
        <v>45651</v>
      </c>
      <c r="F78" s="7">
        <v>0.5</v>
      </c>
      <c r="G78" s="2" t="s">
        <v>24</v>
      </c>
    </row>
    <row r="79" spans="1:7" ht="15.4">
      <c r="A79" s="2" t="s">
        <v>195</v>
      </c>
      <c r="B79" s="2" t="s">
        <v>196</v>
      </c>
      <c r="C79" s="2" t="s">
        <v>55</v>
      </c>
      <c r="D79" s="2" t="s">
        <v>15</v>
      </c>
      <c r="E79" s="6">
        <v>45464</v>
      </c>
      <c r="F79" s="7">
        <v>0.625</v>
      </c>
      <c r="G79" s="2" t="s">
        <v>29</v>
      </c>
    </row>
    <row r="80" spans="1:7" ht="15.4">
      <c r="A80" s="2" t="s">
        <v>197</v>
      </c>
      <c r="B80" s="2" t="s">
        <v>198</v>
      </c>
      <c r="C80" s="2" t="s">
        <v>123</v>
      </c>
      <c r="D80" s="2" t="s">
        <v>15</v>
      </c>
      <c r="E80" s="6">
        <v>45504</v>
      </c>
      <c r="F80" s="7">
        <v>0.58333333333333337</v>
      </c>
      <c r="G80" s="2" t="s">
        <v>16</v>
      </c>
    </row>
    <row r="81" spans="1:7" ht="15.4">
      <c r="A81" s="2" t="s">
        <v>199</v>
      </c>
      <c r="B81" s="2" t="s">
        <v>200</v>
      </c>
      <c r="C81" s="2" t="s">
        <v>89</v>
      </c>
      <c r="D81" s="2" t="s">
        <v>76</v>
      </c>
      <c r="E81" s="6">
        <v>45594</v>
      </c>
      <c r="F81" s="7">
        <v>0.70833333333333337</v>
      </c>
      <c r="G81" s="2" t="s">
        <v>20</v>
      </c>
    </row>
    <row r="82" spans="1:7" ht="15.4">
      <c r="A82" s="2" t="s">
        <v>201</v>
      </c>
      <c r="B82" s="2" t="s">
        <v>202</v>
      </c>
      <c r="C82" s="2" t="s">
        <v>49</v>
      </c>
      <c r="D82" s="2" t="s">
        <v>70</v>
      </c>
      <c r="E82" s="6">
        <v>45614</v>
      </c>
      <c r="F82" s="7">
        <v>0.66666666666666663</v>
      </c>
      <c r="G82" s="2" t="s">
        <v>29</v>
      </c>
    </row>
    <row r="83" spans="1:7" ht="15.4">
      <c r="A83" s="2" t="s">
        <v>203</v>
      </c>
      <c r="B83" s="2" t="s">
        <v>204</v>
      </c>
      <c r="C83" s="2" t="s">
        <v>69</v>
      </c>
      <c r="D83" s="2" t="s">
        <v>11</v>
      </c>
      <c r="E83" s="6">
        <v>45541</v>
      </c>
      <c r="F83" s="7">
        <v>0.5</v>
      </c>
      <c r="G83" s="2" t="s">
        <v>24</v>
      </c>
    </row>
    <row r="84" spans="1:7" ht="15.4">
      <c r="A84" s="2" t="s">
        <v>205</v>
      </c>
      <c r="B84" s="2" t="s">
        <v>206</v>
      </c>
      <c r="C84" s="2" t="s">
        <v>94</v>
      </c>
      <c r="D84" s="2" t="s">
        <v>11</v>
      </c>
      <c r="E84" s="6">
        <v>45440</v>
      </c>
      <c r="F84" s="7">
        <v>0.6875</v>
      </c>
      <c r="G84" s="2" t="s">
        <v>29</v>
      </c>
    </row>
    <row r="85" spans="1:7" ht="15.4">
      <c r="A85" s="2" t="s">
        <v>207</v>
      </c>
      <c r="B85" s="2" t="s">
        <v>208</v>
      </c>
      <c r="C85" s="2" t="s">
        <v>209</v>
      </c>
      <c r="D85" s="2" t="s">
        <v>70</v>
      </c>
      <c r="E85" s="6">
        <v>45307</v>
      </c>
      <c r="F85" s="7">
        <v>0.6875</v>
      </c>
      <c r="G85" s="2" t="s">
        <v>24</v>
      </c>
    </row>
    <row r="86" spans="1:7" ht="15.4">
      <c r="A86" s="2" t="s">
        <v>210</v>
      </c>
      <c r="B86" s="2" t="s">
        <v>211</v>
      </c>
      <c r="C86" s="2" t="s">
        <v>66</v>
      </c>
      <c r="D86" s="2" t="s">
        <v>28</v>
      </c>
      <c r="E86" s="6">
        <v>45523</v>
      </c>
      <c r="F86" s="7">
        <v>0.33333333333333331</v>
      </c>
      <c r="G86" s="2" t="s">
        <v>24</v>
      </c>
    </row>
    <row r="87" spans="1:7" ht="15.4">
      <c r="A87" s="2" t="s">
        <v>212</v>
      </c>
      <c r="B87" s="2" t="s">
        <v>213</v>
      </c>
      <c r="C87" s="2" t="s">
        <v>94</v>
      </c>
      <c r="D87" s="2" t="s">
        <v>11</v>
      </c>
      <c r="E87" s="6">
        <v>45534</v>
      </c>
      <c r="F87" s="7">
        <v>0.72916666666666663</v>
      </c>
      <c r="G87" s="2" t="s">
        <v>24</v>
      </c>
    </row>
    <row r="88" spans="1:7" ht="15.4">
      <c r="A88" s="2" t="s">
        <v>214</v>
      </c>
      <c r="B88" s="2" t="s">
        <v>215</v>
      </c>
      <c r="C88" s="2" t="s">
        <v>178</v>
      </c>
      <c r="D88" s="2" t="s">
        <v>70</v>
      </c>
      <c r="E88" s="6">
        <v>45386</v>
      </c>
      <c r="F88" s="7">
        <v>0.72916666666666663</v>
      </c>
      <c r="G88" s="2" t="s">
        <v>24</v>
      </c>
    </row>
    <row r="89" spans="1:7" ht="15.4">
      <c r="A89" s="2" t="s">
        <v>216</v>
      </c>
      <c r="B89" s="2" t="s">
        <v>217</v>
      </c>
      <c r="C89" s="2" t="s">
        <v>40</v>
      </c>
      <c r="D89" s="2" t="s">
        <v>28</v>
      </c>
      <c r="E89" s="6">
        <v>45386</v>
      </c>
      <c r="F89" s="7">
        <v>0.70833333333333337</v>
      </c>
      <c r="G89" s="2" t="s">
        <v>20</v>
      </c>
    </row>
    <row r="90" spans="1:7" ht="15.4">
      <c r="A90" s="2" t="s">
        <v>218</v>
      </c>
      <c r="B90" s="2" t="s">
        <v>219</v>
      </c>
      <c r="C90" s="2" t="s">
        <v>43</v>
      </c>
      <c r="D90" s="2" t="s">
        <v>15</v>
      </c>
      <c r="E90" s="6">
        <v>45468</v>
      </c>
      <c r="F90" s="7">
        <v>0.625</v>
      </c>
      <c r="G90" s="2" t="s">
        <v>20</v>
      </c>
    </row>
    <row r="91" spans="1:7" ht="15.4">
      <c r="A91" s="2" t="s">
        <v>8</v>
      </c>
      <c r="B91" s="2" t="s">
        <v>220</v>
      </c>
      <c r="C91" s="2" t="s">
        <v>123</v>
      </c>
      <c r="D91" s="2" t="s">
        <v>70</v>
      </c>
      <c r="E91" s="6">
        <v>45305</v>
      </c>
      <c r="F91" s="7" t="s">
        <v>8</v>
      </c>
      <c r="G91" s="2" t="s">
        <v>8</v>
      </c>
    </row>
    <row r="92" spans="1:7" ht="15.4">
      <c r="A92" s="2" t="s">
        <v>221</v>
      </c>
      <c r="B92" s="2" t="s">
        <v>222</v>
      </c>
      <c r="C92" s="2" t="s">
        <v>73</v>
      </c>
      <c r="D92" s="2" t="s">
        <v>15</v>
      </c>
      <c r="E92" s="6">
        <v>45390</v>
      </c>
      <c r="F92" s="7">
        <v>0.70833333333333337</v>
      </c>
      <c r="G92" s="2" t="s">
        <v>16</v>
      </c>
    </row>
    <row r="93" spans="1:7" ht="15.4">
      <c r="A93" s="2" t="s">
        <v>223</v>
      </c>
      <c r="B93" s="2" t="s">
        <v>224</v>
      </c>
      <c r="C93" s="2" t="s">
        <v>99</v>
      </c>
      <c r="D93" s="2" t="s">
        <v>76</v>
      </c>
      <c r="E93" s="6">
        <v>45654</v>
      </c>
      <c r="F93" s="7">
        <v>0.58333333333333337</v>
      </c>
      <c r="G93" s="2" t="s">
        <v>24</v>
      </c>
    </row>
    <row r="94" spans="1:7" ht="15.4">
      <c r="A94" s="2" t="s">
        <v>225</v>
      </c>
      <c r="B94" s="2" t="s">
        <v>226</v>
      </c>
      <c r="C94" s="2" t="s">
        <v>27</v>
      </c>
      <c r="D94" s="2" t="s">
        <v>28</v>
      </c>
      <c r="E94" s="6">
        <v>45454</v>
      </c>
      <c r="F94" s="7">
        <v>0.45833333333333331</v>
      </c>
      <c r="G94" s="2" t="s">
        <v>29</v>
      </c>
    </row>
    <row r="95" spans="1:7" ht="15.4">
      <c r="A95" s="2" t="s">
        <v>227</v>
      </c>
      <c r="B95" s="2" t="s">
        <v>228</v>
      </c>
      <c r="C95" s="2" t="s">
        <v>14</v>
      </c>
      <c r="D95" s="2" t="s">
        <v>15</v>
      </c>
      <c r="E95" s="6">
        <v>45449</v>
      </c>
      <c r="F95" s="7">
        <v>0.77083333333333337</v>
      </c>
      <c r="G95" s="2" t="s">
        <v>20</v>
      </c>
    </row>
    <row r="96" spans="1:7" ht="15.4">
      <c r="A96" s="2" t="s">
        <v>229</v>
      </c>
      <c r="B96" s="2" t="s">
        <v>230</v>
      </c>
      <c r="C96" s="2" t="s">
        <v>14</v>
      </c>
      <c r="D96" s="2" t="s">
        <v>70</v>
      </c>
      <c r="E96" s="6">
        <v>45600</v>
      </c>
      <c r="F96" s="7">
        <v>0.66666666666666663</v>
      </c>
      <c r="G96" s="2" t="s">
        <v>29</v>
      </c>
    </row>
    <row r="97" spans="1:7" ht="15.4">
      <c r="A97" s="2" t="s">
        <v>231</v>
      </c>
      <c r="B97" s="2" t="s">
        <v>232</v>
      </c>
      <c r="C97" s="2" t="s">
        <v>86</v>
      </c>
      <c r="D97" s="2" t="s">
        <v>76</v>
      </c>
      <c r="E97" s="6">
        <v>45370</v>
      </c>
      <c r="F97" s="7">
        <v>0.66666666666666663</v>
      </c>
      <c r="G97" s="2" t="s">
        <v>20</v>
      </c>
    </row>
    <row r="98" spans="1:7" ht="15.4">
      <c r="A98" s="2" t="s">
        <v>233</v>
      </c>
      <c r="B98" s="2" t="s">
        <v>234</v>
      </c>
      <c r="C98" s="2" t="s">
        <v>79</v>
      </c>
      <c r="D98" s="2" t="s">
        <v>28</v>
      </c>
      <c r="E98" s="6">
        <v>45389</v>
      </c>
      <c r="F98" s="7">
        <v>0.35416666666666669</v>
      </c>
      <c r="G98" s="2" t="s">
        <v>29</v>
      </c>
    </row>
    <row r="99" spans="1:7" ht="15.4">
      <c r="A99" s="2" t="s">
        <v>235</v>
      </c>
      <c r="B99" s="2" t="s">
        <v>236</v>
      </c>
      <c r="C99" s="2" t="s">
        <v>153</v>
      </c>
      <c r="D99" s="2" t="s">
        <v>23</v>
      </c>
      <c r="E99" s="6">
        <v>45438</v>
      </c>
      <c r="F99" s="7">
        <v>0.4375</v>
      </c>
      <c r="G99" s="2" t="s">
        <v>29</v>
      </c>
    </row>
    <row r="100" spans="1:7" ht="15.4">
      <c r="A100" s="2" t="s">
        <v>237</v>
      </c>
      <c r="B100" s="2" t="s">
        <v>238</v>
      </c>
      <c r="C100" s="2" t="s">
        <v>239</v>
      </c>
      <c r="D100" s="2" t="s">
        <v>11</v>
      </c>
      <c r="E100" s="6">
        <v>45457</v>
      </c>
      <c r="F100" s="7">
        <v>0.5</v>
      </c>
      <c r="G100" s="2" t="s">
        <v>16</v>
      </c>
    </row>
    <row r="101" spans="1:7" ht="15.4">
      <c r="A101" s="2" t="s">
        <v>240</v>
      </c>
      <c r="B101" s="2" t="s">
        <v>241</v>
      </c>
      <c r="C101" s="2" t="s">
        <v>178</v>
      </c>
      <c r="D101" s="2" t="s">
        <v>70</v>
      </c>
      <c r="E101" s="6">
        <v>45428</v>
      </c>
      <c r="F101" s="7">
        <v>0.77083333333333337</v>
      </c>
      <c r="G101" s="2" t="s">
        <v>24</v>
      </c>
    </row>
    <row r="102" spans="1:7" ht="15.4">
      <c r="A102" s="2" t="s">
        <v>242</v>
      </c>
      <c r="B102" s="2" t="s">
        <v>243</v>
      </c>
      <c r="C102" s="2" t="s">
        <v>209</v>
      </c>
      <c r="D102" s="2" t="s">
        <v>15</v>
      </c>
      <c r="E102" s="6">
        <v>45367</v>
      </c>
      <c r="F102" s="7">
        <v>0.41666666666666669</v>
      </c>
      <c r="G102" s="2" t="s">
        <v>20</v>
      </c>
    </row>
    <row r="103" spans="1:7" ht="15.4">
      <c r="A103" s="2" t="s">
        <v>244</v>
      </c>
      <c r="B103" s="2" t="s">
        <v>245</v>
      </c>
      <c r="C103" s="2" t="s">
        <v>73</v>
      </c>
      <c r="D103" s="2" t="s">
        <v>28</v>
      </c>
      <c r="E103" s="6">
        <v>45529</v>
      </c>
      <c r="F103" s="7">
        <v>0.4375</v>
      </c>
      <c r="G103" s="2" t="s">
        <v>20</v>
      </c>
    </row>
    <row r="104" spans="1:7" ht="15.4">
      <c r="A104" s="2" t="s">
        <v>246</v>
      </c>
      <c r="B104" s="2" t="s">
        <v>247</v>
      </c>
      <c r="C104" s="2" t="s">
        <v>73</v>
      </c>
      <c r="D104" s="2" t="s">
        <v>23</v>
      </c>
      <c r="E104" s="6">
        <v>45306</v>
      </c>
      <c r="F104" s="7">
        <v>0.52083333333333337</v>
      </c>
      <c r="G104" s="2" t="s">
        <v>24</v>
      </c>
    </row>
    <row r="105" spans="1:7" ht="15.4">
      <c r="A105" s="2" t="s">
        <v>248</v>
      </c>
      <c r="B105" s="2" t="s">
        <v>249</v>
      </c>
      <c r="C105" s="2" t="s">
        <v>153</v>
      </c>
      <c r="D105" s="2" t="s">
        <v>23</v>
      </c>
      <c r="E105" s="6">
        <v>45618</v>
      </c>
      <c r="F105" s="7">
        <v>0.77083333333333337</v>
      </c>
      <c r="G105" s="2" t="s">
        <v>20</v>
      </c>
    </row>
    <row r="106" spans="1:7" ht="15.4">
      <c r="A106" s="2" t="s">
        <v>250</v>
      </c>
      <c r="B106" s="2" t="s">
        <v>251</v>
      </c>
      <c r="C106" s="2" t="s">
        <v>10</v>
      </c>
      <c r="D106" s="2" t="s">
        <v>11</v>
      </c>
      <c r="E106" s="6">
        <v>45387</v>
      </c>
      <c r="F106" s="7">
        <v>0.375</v>
      </c>
      <c r="G106" s="2" t="s">
        <v>29</v>
      </c>
    </row>
    <row r="107" spans="1:7" ht="15.4">
      <c r="A107" s="2" t="s">
        <v>252</v>
      </c>
      <c r="B107" s="2" t="s">
        <v>253</v>
      </c>
      <c r="C107" s="2" t="s">
        <v>73</v>
      </c>
      <c r="D107" s="2" t="s">
        <v>23</v>
      </c>
      <c r="E107" s="6">
        <v>45646</v>
      </c>
      <c r="F107" s="7">
        <v>0.4375</v>
      </c>
      <c r="G107" s="2" t="s">
        <v>20</v>
      </c>
    </row>
    <row r="108" spans="1:7" ht="15.4">
      <c r="A108" s="2" t="s">
        <v>254</v>
      </c>
      <c r="B108" s="2" t="s">
        <v>255</v>
      </c>
      <c r="C108" s="2" t="s">
        <v>79</v>
      </c>
      <c r="D108" s="2" t="s">
        <v>15</v>
      </c>
      <c r="E108" s="6">
        <v>45608</v>
      </c>
      <c r="F108" s="7">
        <v>0.35416666666666669</v>
      </c>
      <c r="G108" s="2" t="s">
        <v>16</v>
      </c>
    </row>
    <row r="109" spans="1:7" ht="15.4">
      <c r="A109" s="2" t="s">
        <v>256</v>
      </c>
      <c r="B109" s="2" t="s">
        <v>257</v>
      </c>
      <c r="C109" s="2" t="s">
        <v>99</v>
      </c>
      <c r="D109" s="2" t="s">
        <v>11</v>
      </c>
      <c r="E109" s="6">
        <v>45367</v>
      </c>
      <c r="F109" s="7">
        <v>0.60416666666666663</v>
      </c>
      <c r="G109" s="2" t="s">
        <v>24</v>
      </c>
    </row>
    <row r="110" spans="1:7" ht="15.4">
      <c r="A110" s="2" t="s">
        <v>258</v>
      </c>
      <c r="B110" s="2" t="s">
        <v>259</v>
      </c>
      <c r="C110" s="2" t="s">
        <v>136</v>
      </c>
      <c r="D110" s="2" t="s">
        <v>70</v>
      </c>
      <c r="E110" s="6">
        <v>45404</v>
      </c>
      <c r="F110" s="7">
        <v>0.75</v>
      </c>
      <c r="G110" s="2" t="s">
        <v>24</v>
      </c>
    </row>
    <row r="111" spans="1:7" ht="15.4">
      <c r="A111" s="2" t="s">
        <v>260</v>
      </c>
      <c r="B111" s="2" t="s">
        <v>261</v>
      </c>
      <c r="C111" s="2" t="s">
        <v>104</v>
      </c>
      <c r="D111" s="2" t="s">
        <v>28</v>
      </c>
      <c r="E111" s="6">
        <v>45480</v>
      </c>
      <c r="F111" s="7">
        <v>0.6875</v>
      </c>
      <c r="G111" s="2" t="s">
        <v>24</v>
      </c>
    </row>
    <row r="112" spans="1:7" ht="15.4">
      <c r="A112" s="2" t="s">
        <v>262</v>
      </c>
      <c r="B112" s="2" t="s">
        <v>263</v>
      </c>
      <c r="C112" s="2" t="s">
        <v>129</v>
      </c>
      <c r="D112" s="2" t="s">
        <v>28</v>
      </c>
      <c r="E112" s="6">
        <v>45444</v>
      </c>
      <c r="F112" s="7">
        <v>0.41666666666666669</v>
      </c>
      <c r="G112" s="2" t="s">
        <v>20</v>
      </c>
    </row>
    <row r="113" spans="1:7" ht="15.4">
      <c r="A113" s="2" t="s">
        <v>264</v>
      </c>
      <c r="B113" s="2" t="s">
        <v>265</v>
      </c>
      <c r="C113" s="2" t="s">
        <v>104</v>
      </c>
      <c r="D113" s="2" t="s">
        <v>76</v>
      </c>
      <c r="E113" s="6">
        <v>45472</v>
      </c>
      <c r="F113" s="7">
        <v>0.45833333333333331</v>
      </c>
      <c r="G113" s="2" t="s">
        <v>20</v>
      </c>
    </row>
    <row r="114" spans="1:7" ht="15.4">
      <c r="A114" s="2" t="s">
        <v>266</v>
      </c>
      <c r="B114" s="2" t="s">
        <v>267</v>
      </c>
      <c r="C114" s="2" t="s">
        <v>19</v>
      </c>
      <c r="D114" s="2" t="s">
        <v>70</v>
      </c>
      <c r="E114" s="6">
        <v>45303</v>
      </c>
      <c r="F114" s="7">
        <v>0.75</v>
      </c>
      <c r="G114" s="2" t="s">
        <v>20</v>
      </c>
    </row>
    <row r="115" spans="1:7" ht="15.4">
      <c r="A115" s="2" t="s">
        <v>268</v>
      </c>
      <c r="B115" s="2" t="s">
        <v>269</v>
      </c>
      <c r="C115" s="2" t="s">
        <v>153</v>
      </c>
      <c r="D115" s="2" t="s">
        <v>70</v>
      </c>
      <c r="E115" s="6">
        <v>45486</v>
      </c>
      <c r="F115" s="7">
        <v>0.33333333333333331</v>
      </c>
      <c r="G115" s="2" t="s">
        <v>20</v>
      </c>
    </row>
    <row r="116" spans="1:7" ht="15.4">
      <c r="A116" s="2" t="s">
        <v>270</v>
      </c>
      <c r="B116" s="2" t="s">
        <v>271</v>
      </c>
      <c r="C116" s="2" t="s">
        <v>37</v>
      </c>
      <c r="D116" s="2" t="s">
        <v>28</v>
      </c>
      <c r="E116" s="6">
        <v>45491</v>
      </c>
      <c r="F116" s="7">
        <v>0.41666666666666669</v>
      </c>
      <c r="G116" s="2" t="s">
        <v>24</v>
      </c>
    </row>
    <row r="117" spans="1:7" ht="15.4">
      <c r="A117" s="2" t="s">
        <v>272</v>
      </c>
      <c r="B117" s="2" t="s">
        <v>273</v>
      </c>
      <c r="C117" s="2" t="s">
        <v>126</v>
      </c>
      <c r="D117" s="2" t="s">
        <v>76</v>
      </c>
      <c r="E117" s="6">
        <v>45504</v>
      </c>
      <c r="F117" s="7">
        <v>0.41666666666666669</v>
      </c>
      <c r="G117" s="2" t="s">
        <v>29</v>
      </c>
    </row>
    <row r="118" spans="1:7" ht="15.4">
      <c r="A118" s="2" t="s">
        <v>274</v>
      </c>
      <c r="B118" s="2" t="s">
        <v>275</v>
      </c>
      <c r="C118" s="2" t="s">
        <v>129</v>
      </c>
      <c r="D118" s="2" t="s">
        <v>70</v>
      </c>
      <c r="E118" s="6">
        <v>45359</v>
      </c>
      <c r="F118" s="7">
        <v>0.70833333333333337</v>
      </c>
      <c r="G118" s="2" t="s">
        <v>16</v>
      </c>
    </row>
    <row r="119" spans="1:7" ht="15.4">
      <c r="A119" s="2" t="s">
        <v>276</v>
      </c>
      <c r="B119" s="2" t="s">
        <v>277</v>
      </c>
      <c r="C119" s="2" t="s">
        <v>79</v>
      </c>
      <c r="D119" s="2" t="s">
        <v>15</v>
      </c>
      <c r="E119" s="6">
        <v>45449</v>
      </c>
      <c r="F119" s="7">
        <v>0.70833333333333337</v>
      </c>
      <c r="G119" s="2" t="s">
        <v>20</v>
      </c>
    </row>
    <row r="120" spans="1:7" ht="15.4">
      <c r="A120" s="2" t="s">
        <v>278</v>
      </c>
      <c r="B120" s="2" t="s">
        <v>279</v>
      </c>
      <c r="C120" s="2" t="s">
        <v>49</v>
      </c>
      <c r="D120" s="2" t="s">
        <v>23</v>
      </c>
      <c r="E120" s="6">
        <v>45379</v>
      </c>
      <c r="F120" s="7">
        <v>0.70833333333333337</v>
      </c>
      <c r="G120" s="2" t="s">
        <v>20</v>
      </c>
    </row>
    <row r="121" spans="1:7" ht="15.4">
      <c r="A121" s="2" t="s">
        <v>280</v>
      </c>
      <c r="B121" s="2" t="s">
        <v>281</v>
      </c>
      <c r="C121" s="2" t="s">
        <v>99</v>
      </c>
      <c r="D121" s="2" t="s">
        <v>11</v>
      </c>
      <c r="E121" s="6">
        <v>45482</v>
      </c>
      <c r="F121" s="7">
        <v>0.47916666666666669</v>
      </c>
      <c r="G121" s="2" t="s">
        <v>24</v>
      </c>
    </row>
    <row r="122" spans="1:7" ht="15.4">
      <c r="A122" s="2" t="s">
        <v>8</v>
      </c>
      <c r="B122" s="2" t="s">
        <v>282</v>
      </c>
      <c r="C122" s="2" t="s">
        <v>94</v>
      </c>
      <c r="D122" s="2" t="s">
        <v>8</v>
      </c>
      <c r="E122" s="6">
        <v>45538</v>
      </c>
      <c r="F122" s="7" t="s">
        <v>8</v>
      </c>
      <c r="G122" s="2" t="s">
        <v>20</v>
      </c>
    </row>
    <row r="123" spans="1:7" ht="15.4">
      <c r="A123" s="2" t="s">
        <v>283</v>
      </c>
      <c r="B123" s="2" t="s">
        <v>284</v>
      </c>
      <c r="C123" s="2" t="s">
        <v>99</v>
      </c>
      <c r="D123" s="2" t="s">
        <v>23</v>
      </c>
      <c r="E123" s="6">
        <v>45545</v>
      </c>
      <c r="F123" s="7">
        <v>0.5</v>
      </c>
      <c r="G123" s="2" t="s">
        <v>20</v>
      </c>
    </row>
    <row r="124" spans="1:7" ht="15.4">
      <c r="A124" s="2" t="s">
        <v>285</v>
      </c>
      <c r="B124" s="2" t="s">
        <v>286</v>
      </c>
      <c r="C124" s="2" t="s">
        <v>10</v>
      </c>
      <c r="D124" s="2" t="s">
        <v>11</v>
      </c>
      <c r="E124" s="6">
        <v>45515</v>
      </c>
      <c r="F124" s="7">
        <v>0.64583333333333337</v>
      </c>
      <c r="G124" s="2" t="s">
        <v>24</v>
      </c>
    </row>
    <row r="125" spans="1:7" ht="15.4">
      <c r="A125" s="2" t="s">
        <v>287</v>
      </c>
      <c r="B125" s="2" t="s">
        <v>288</v>
      </c>
      <c r="C125" s="2" t="s">
        <v>94</v>
      </c>
      <c r="D125" s="2" t="s">
        <v>15</v>
      </c>
      <c r="E125" s="6">
        <v>45423</v>
      </c>
      <c r="F125" s="7">
        <v>0.58333333333333337</v>
      </c>
      <c r="G125" s="2" t="s">
        <v>20</v>
      </c>
    </row>
    <row r="126" spans="1:7" ht="15.4">
      <c r="A126" s="2" t="s">
        <v>289</v>
      </c>
      <c r="B126" s="2" t="s">
        <v>290</v>
      </c>
      <c r="C126" s="2" t="s">
        <v>73</v>
      </c>
      <c r="D126" s="2" t="s">
        <v>76</v>
      </c>
      <c r="E126" s="6">
        <v>45582</v>
      </c>
      <c r="F126" s="7">
        <v>0.5625</v>
      </c>
      <c r="G126" s="2" t="s">
        <v>20</v>
      </c>
    </row>
    <row r="127" spans="1:7" ht="15.4">
      <c r="A127" s="2" t="s">
        <v>291</v>
      </c>
      <c r="B127" s="2" t="s">
        <v>292</v>
      </c>
      <c r="C127" s="2" t="s">
        <v>27</v>
      </c>
      <c r="D127" s="2" t="s">
        <v>15</v>
      </c>
      <c r="E127" s="6">
        <v>45543</v>
      </c>
      <c r="F127" s="7">
        <v>0.70833333333333337</v>
      </c>
      <c r="G127" s="2" t="s">
        <v>20</v>
      </c>
    </row>
    <row r="128" spans="1:7" ht="15.4">
      <c r="A128" s="2" t="s">
        <v>293</v>
      </c>
      <c r="B128" s="2" t="s">
        <v>294</v>
      </c>
      <c r="C128" s="2" t="s">
        <v>104</v>
      </c>
      <c r="D128" s="2" t="s">
        <v>11</v>
      </c>
      <c r="E128" s="6">
        <v>45324</v>
      </c>
      <c r="F128" s="7">
        <v>0.625</v>
      </c>
      <c r="G128" s="2" t="s">
        <v>24</v>
      </c>
    </row>
    <row r="129" spans="1:7" ht="15.4">
      <c r="A129" s="2" t="s">
        <v>295</v>
      </c>
      <c r="B129" s="2" t="s">
        <v>296</v>
      </c>
      <c r="C129" s="2" t="s">
        <v>34</v>
      </c>
      <c r="D129" s="2" t="s">
        <v>76</v>
      </c>
      <c r="E129" s="6">
        <v>45627</v>
      </c>
      <c r="F129" s="7">
        <v>0.64583333333333337</v>
      </c>
      <c r="G129" s="2" t="s">
        <v>29</v>
      </c>
    </row>
    <row r="130" spans="1:7" ht="15.4">
      <c r="A130" s="2" t="s">
        <v>297</v>
      </c>
      <c r="B130" s="2" t="s">
        <v>298</v>
      </c>
      <c r="C130" s="2" t="s">
        <v>89</v>
      </c>
      <c r="D130" s="2" t="s">
        <v>28</v>
      </c>
      <c r="E130" s="6">
        <v>45568</v>
      </c>
      <c r="F130" s="7">
        <v>0.375</v>
      </c>
      <c r="G130" s="2" t="s">
        <v>20</v>
      </c>
    </row>
    <row r="131" spans="1:7" ht="15.4">
      <c r="A131" s="2" t="s">
        <v>299</v>
      </c>
      <c r="B131" s="2" t="s">
        <v>300</v>
      </c>
      <c r="C131" s="2" t="s">
        <v>79</v>
      </c>
      <c r="D131" s="2" t="s">
        <v>70</v>
      </c>
      <c r="E131" s="6">
        <v>45535</v>
      </c>
      <c r="F131" s="7">
        <v>0.45833333333333331</v>
      </c>
      <c r="G131" s="2" t="s">
        <v>29</v>
      </c>
    </row>
    <row r="132" spans="1:7" ht="15.4">
      <c r="A132" s="2" t="s">
        <v>301</v>
      </c>
      <c r="B132" s="2" t="s">
        <v>302</v>
      </c>
      <c r="C132" s="2" t="s">
        <v>34</v>
      </c>
      <c r="D132" s="2" t="s">
        <v>15</v>
      </c>
      <c r="E132" s="6">
        <v>45537</v>
      </c>
      <c r="F132" s="7">
        <v>0.52083333333333337</v>
      </c>
      <c r="G132" s="2" t="s">
        <v>20</v>
      </c>
    </row>
    <row r="133" spans="1:7" ht="15.4">
      <c r="A133" s="2" t="s">
        <v>303</v>
      </c>
      <c r="B133" s="2" t="s">
        <v>304</v>
      </c>
      <c r="C133" s="2" t="s">
        <v>27</v>
      </c>
      <c r="D133" s="2" t="s">
        <v>11</v>
      </c>
      <c r="E133" s="6">
        <v>45492</v>
      </c>
      <c r="F133" s="7">
        <v>0.72916666666666663</v>
      </c>
      <c r="G133" s="2" t="s">
        <v>29</v>
      </c>
    </row>
    <row r="134" spans="1:7" ht="15.4">
      <c r="A134" s="2" t="s">
        <v>305</v>
      </c>
      <c r="B134" s="2" t="s">
        <v>306</v>
      </c>
      <c r="C134" s="2" t="s">
        <v>178</v>
      </c>
      <c r="D134" s="2" t="s">
        <v>70</v>
      </c>
      <c r="E134" s="6">
        <v>45558</v>
      </c>
      <c r="F134" s="7">
        <v>0.41666666666666669</v>
      </c>
      <c r="G134" s="2" t="s">
        <v>20</v>
      </c>
    </row>
    <row r="135" spans="1:7" ht="15.4">
      <c r="A135" s="2" t="s">
        <v>307</v>
      </c>
      <c r="B135" s="2" t="s">
        <v>308</v>
      </c>
      <c r="C135" s="2" t="s">
        <v>89</v>
      </c>
      <c r="D135" s="2" t="s">
        <v>11</v>
      </c>
      <c r="E135" s="6">
        <v>45502</v>
      </c>
      <c r="F135" s="7">
        <v>0.54166666666666663</v>
      </c>
      <c r="G135" s="2" t="s">
        <v>16</v>
      </c>
    </row>
    <row r="136" spans="1:7" ht="15.4">
      <c r="A136" s="2" t="s">
        <v>309</v>
      </c>
      <c r="B136" s="2" t="s">
        <v>310</v>
      </c>
      <c r="C136" s="2" t="s">
        <v>10</v>
      </c>
      <c r="D136" s="2" t="s">
        <v>11</v>
      </c>
      <c r="E136" s="6">
        <v>45367</v>
      </c>
      <c r="F136" s="7">
        <v>0.72916666666666663</v>
      </c>
      <c r="G136" s="2" t="s">
        <v>20</v>
      </c>
    </row>
    <row r="137" spans="1:7" ht="15.4">
      <c r="A137" s="2" t="s">
        <v>311</v>
      </c>
      <c r="B137" s="2" t="s">
        <v>312</v>
      </c>
      <c r="C137" s="2" t="s">
        <v>81</v>
      </c>
      <c r="D137" s="2" t="s">
        <v>11</v>
      </c>
      <c r="E137" s="6">
        <v>45634</v>
      </c>
      <c r="F137" s="7">
        <v>0.60416666666666663</v>
      </c>
      <c r="G137" s="2" t="s">
        <v>20</v>
      </c>
    </row>
    <row r="138" spans="1:7" ht="15.4">
      <c r="A138" s="2" t="s">
        <v>313</v>
      </c>
      <c r="B138" s="2" t="s">
        <v>314</v>
      </c>
      <c r="C138" s="2" t="s">
        <v>55</v>
      </c>
      <c r="D138" s="2" t="s">
        <v>11</v>
      </c>
      <c r="E138" s="6">
        <v>45465</v>
      </c>
      <c r="F138" s="7">
        <v>0.45833333333333331</v>
      </c>
      <c r="G138" s="2" t="s">
        <v>20</v>
      </c>
    </row>
    <row r="139" spans="1:7" ht="15.4">
      <c r="A139" s="2" t="s">
        <v>315</v>
      </c>
      <c r="B139" s="2" t="s">
        <v>316</v>
      </c>
      <c r="C139" s="2" t="s">
        <v>55</v>
      </c>
      <c r="D139" s="2" t="s">
        <v>15</v>
      </c>
      <c r="E139" s="6">
        <v>45443</v>
      </c>
      <c r="F139" s="7">
        <v>0.77083333333333337</v>
      </c>
      <c r="G139" s="2" t="s">
        <v>24</v>
      </c>
    </row>
    <row r="140" spans="1:7" ht="15.4">
      <c r="A140" s="2" t="s">
        <v>317</v>
      </c>
      <c r="B140" s="2" t="s">
        <v>318</v>
      </c>
      <c r="C140" s="2" t="s">
        <v>27</v>
      </c>
      <c r="D140" s="2" t="s">
        <v>28</v>
      </c>
      <c r="E140" s="6">
        <v>45443</v>
      </c>
      <c r="F140" s="7">
        <v>0.72916666666666663</v>
      </c>
      <c r="G140" s="2" t="s">
        <v>29</v>
      </c>
    </row>
    <row r="141" spans="1:7" ht="15.4">
      <c r="A141" s="2" t="s">
        <v>319</v>
      </c>
      <c r="B141" s="2" t="s">
        <v>320</v>
      </c>
      <c r="C141" s="2" t="s">
        <v>40</v>
      </c>
      <c r="D141" s="2" t="s">
        <v>28</v>
      </c>
      <c r="E141" s="6">
        <v>45318</v>
      </c>
      <c r="F141" s="7">
        <v>0.41666666666666669</v>
      </c>
      <c r="G141" s="2" t="s">
        <v>29</v>
      </c>
    </row>
    <row r="142" spans="1:7" ht="15.4">
      <c r="A142" s="2" t="s">
        <v>321</v>
      </c>
      <c r="B142" s="2" t="s">
        <v>322</v>
      </c>
      <c r="C142" s="2" t="s">
        <v>43</v>
      </c>
      <c r="D142" s="2" t="s">
        <v>76</v>
      </c>
      <c r="E142" s="6">
        <v>45305</v>
      </c>
      <c r="F142" s="7">
        <v>0.5</v>
      </c>
      <c r="G142" s="2" t="s">
        <v>20</v>
      </c>
    </row>
    <row r="143" spans="1:7" ht="15.4">
      <c r="A143" s="2" t="s">
        <v>323</v>
      </c>
      <c r="B143" s="2" t="s">
        <v>324</v>
      </c>
      <c r="C143" s="2" t="s">
        <v>43</v>
      </c>
      <c r="D143" s="2" t="s">
        <v>28</v>
      </c>
      <c r="E143" s="6">
        <v>45574</v>
      </c>
      <c r="F143" s="7">
        <v>0.47916666666666669</v>
      </c>
      <c r="G143" s="2" t="s">
        <v>16</v>
      </c>
    </row>
    <row r="144" spans="1:7" ht="15.4">
      <c r="A144" s="2" t="s">
        <v>325</v>
      </c>
      <c r="B144" s="2" t="s">
        <v>326</v>
      </c>
      <c r="C144" s="2" t="s">
        <v>126</v>
      </c>
      <c r="D144" s="2" t="s">
        <v>15</v>
      </c>
      <c r="E144" s="6">
        <v>45406</v>
      </c>
      <c r="F144" s="7">
        <v>0.77083333333333337</v>
      </c>
      <c r="G144" s="2" t="s">
        <v>24</v>
      </c>
    </row>
    <row r="145" spans="1:7" ht="15.4">
      <c r="A145" s="2" t="s">
        <v>327</v>
      </c>
      <c r="B145" s="2" t="s">
        <v>328</v>
      </c>
      <c r="C145" s="2" t="s">
        <v>66</v>
      </c>
      <c r="D145" s="2" t="s">
        <v>15</v>
      </c>
      <c r="E145" s="6">
        <v>45519</v>
      </c>
      <c r="F145" s="7">
        <v>0.375</v>
      </c>
      <c r="G145" s="2" t="s">
        <v>20</v>
      </c>
    </row>
    <row r="146" spans="1:7" ht="15.4">
      <c r="A146" s="2" t="s">
        <v>329</v>
      </c>
      <c r="B146" s="2" t="s">
        <v>330</v>
      </c>
      <c r="C146" s="2" t="s">
        <v>43</v>
      </c>
      <c r="D146" s="2" t="s">
        <v>23</v>
      </c>
      <c r="E146" s="6">
        <v>45373</v>
      </c>
      <c r="F146" s="7">
        <v>0.70833333333333337</v>
      </c>
      <c r="G146" s="2" t="s">
        <v>16</v>
      </c>
    </row>
    <row r="147" spans="1:7" ht="15.4">
      <c r="A147" s="2" t="s">
        <v>331</v>
      </c>
      <c r="B147" s="2" t="s">
        <v>332</v>
      </c>
      <c r="C147" s="2" t="s">
        <v>209</v>
      </c>
      <c r="D147" s="2" t="s">
        <v>28</v>
      </c>
      <c r="E147" s="6">
        <v>45613</v>
      </c>
      <c r="F147" s="7">
        <v>0.5625</v>
      </c>
      <c r="G147" s="2" t="s">
        <v>16</v>
      </c>
    </row>
    <row r="148" spans="1:7" ht="15.4">
      <c r="A148" s="2" t="s">
        <v>333</v>
      </c>
      <c r="B148" s="2" t="s">
        <v>334</v>
      </c>
      <c r="C148" s="2" t="s">
        <v>81</v>
      </c>
      <c r="D148" s="2" t="s">
        <v>76</v>
      </c>
      <c r="E148" s="6">
        <v>45335</v>
      </c>
      <c r="F148" s="7">
        <v>0.35416666666666669</v>
      </c>
      <c r="G148" s="2" t="s">
        <v>16</v>
      </c>
    </row>
    <row r="149" spans="1:7" ht="15.4">
      <c r="A149" s="2" t="s">
        <v>335</v>
      </c>
      <c r="B149" s="2" t="s">
        <v>336</v>
      </c>
      <c r="C149" s="2" t="s">
        <v>49</v>
      </c>
      <c r="D149" s="2" t="s">
        <v>11</v>
      </c>
      <c r="E149" s="6">
        <v>45448</v>
      </c>
      <c r="F149" s="7">
        <v>0.52083333333333337</v>
      </c>
      <c r="G149" s="2" t="s">
        <v>20</v>
      </c>
    </row>
    <row r="150" spans="1:7" ht="15.4">
      <c r="A150" s="2" t="s">
        <v>337</v>
      </c>
      <c r="B150" s="2" t="s">
        <v>338</v>
      </c>
      <c r="C150" s="2" t="s">
        <v>123</v>
      </c>
      <c r="D150" s="2" t="s">
        <v>11</v>
      </c>
      <c r="E150" s="6">
        <v>45616</v>
      </c>
      <c r="F150" s="7">
        <v>0.58333333333333337</v>
      </c>
      <c r="G150" s="2" t="s">
        <v>29</v>
      </c>
    </row>
    <row r="151" spans="1:7" ht="15.4">
      <c r="A151" s="2" t="s">
        <v>8</v>
      </c>
      <c r="B151" s="2" t="s">
        <v>339</v>
      </c>
      <c r="C151" s="2" t="s">
        <v>49</v>
      </c>
      <c r="D151" s="2" t="s">
        <v>28</v>
      </c>
      <c r="E151" s="6">
        <v>45292</v>
      </c>
      <c r="F151" s="7" t="s">
        <v>8</v>
      </c>
      <c r="G151" s="2" t="s">
        <v>8</v>
      </c>
    </row>
    <row r="152" spans="1:7" ht="15.4">
      <c r="A152" s="2" t="s">
        <v>340</v>
      </c>
      <c r="B152" s="2" t="s">
        <v>341</v>
      </c>
      <c r="C152" s="2" t="s">
        <v>126</v>
      </c>
      <c r="D152" s="2" t="s">
        <v>15</v>
      </c>
      <c r="E152" s="6">
        <v>45594</v>
      </c>
      <c r="F152" s="7">
        <v>0.64583333333333337</v>
      </c>
      <c r="G152" s="2" t="s">
        <v>16</v>
      </c>
    </row>
    <row r="153" spans="1:7" ht="15.4">
      <c r="A153" s="2" t="s">
        <v>342</v>
      </c>
      <c r="B153" s="2" t="s">
        <v>343</v>
      </c>
      <c r="C153" s="2" t="s">
        <v>86</v>
      </c>
      <c r="D153" s="2" t="s">
        <v>28</v>
      </c>
      <c r="E153" s="6">
        <v>45619</v>
      </c>
      <c r="F153" s="7">
        <v>0.54166666666666663</v>
      </c>
      <c r="G153" s="2" t="s">
        <v>16</v>
      </c>
    </row>
    <row r="154" spans="1:7" ht="15.4">
      <c r="A154" s="2" t="s">
        <v>344</v>
      </c>
      <c r="B154" s="2" t="s">
        <v>345</v>
      </c>
      <c r="C154" s="2" t="s">
        <v>136</v>
      </c>
      <c r="D154" s="2" t="s">
        <v>28</v>
      </c>
      <c r="E154" s="6">
        <v>45348</v>
      </c>
      <c r="F154" s="7">
        <v>0.4375</v>
      </c>
      <c r="G154" s="2" t="s">
        <v>24</v>
      </c>
    </row>
    <row r="155" spans="1:7" ht="15.4">
      <c r="A155" s="2" t="s">
        <v>346</v>
      </c>
      <c r="B155" s="2" t="s">
        <v>347</v>
      </c>
      <c r="C155" s="2" t="s">
        <v>14</v>
      </c>
      <c r="D155" s="2" t="s">
        <v>23</v>
      </c>
      <c r="E155" s="6">
        <v>45504</v>
      </c>
      <c r="F155" s="7">
        <v>0.5</v>
      </c>
      <c r="G155" s="2" t="s">
        <v>16</v>
      </c>
    </row>
    <row r="156" spans="1:7" ht="15.4">
      <c r="A156" s="2" t="s">
        <v>348</v>
      </c>
      <c r="B156" s="2" t="s">
        <v>349</v>
      </c>
      <c r="C156" s="2" t="s">
        <v>209</v>
      </c>
      <c r="D156" s="2" t="s">
        <v>11</v>
      </c>
      <c r="E156" s="6">
        <v>45558</v>
      </c>
      <c r="F156" s="7">
        <v>0.5</v>
      </c>
      <c r="G156" s="2" t="s">
        <v>20</v>
      </c>
    </row>
    <row r="157" spans="1:7" ht="15.4">
      <c r="A157" s="2" t="s">
        <v>350</v>
      </c>
      <c r="B157" s="2" t="s">
        <v>351</v>
      </c>
      <c r="C157" s="2" t="s">
        <v>178</v>
      </c>
      <c r="D157" s="2" t="s">
        <v>70</v>
      </c>
      <c r="E157" s="6">
        <v>45325</v>
      </c>
      <c r="F157" s="7">
        <v>0.39583333333333331</v>
      </c>
      <c r="G157" s="2" t="s">
        <v>20</v>
      </c>
    </row>
    <row r="158" spans="1:7" ht="15.4">
      <c r="A158" s="2" t="s">
        <v>352</v>
      </c>
      <c r="B158" s="2" t="s">
        <v>353</v>
      </c>
      <c r="C158" s="2" t="s">
        <v>69</v>
      </c>
      <c r="D158" s="2" t="s">
        <v>28</v>
      </c>
      <c r="E158" s="6">
        <v>45387</v>
      </c>
      <c r="F158" s="7">
        <v>0.75</v>
      </c>
      <c r="G158" s="2" t="s">
        <v>20</v>
      </c>
    </row>
    <row r="159" spans="1:7" ht="15.4">
      <c r="A159" s="2" t="s">
        <v>354</v>
      </c>
      <c r="B159" s="2" t="s">
        <v>355</v>
      </c>
      <c r="C159" s="2" t="s">
        <v>239</v>
      </c>
      <c r="D159" s="2" t="s">
        <v>23</v>
      </c>
      <c r="E159" s="6">
        <v>45341</v>
      </c>
      <c r="F159" s="7">
        <v>0.33333333333333331</v>
      </c>
      <c r="G159" s="2" t="s">
        <v>20</v>
      </c>
    </row>
    <row r="160" spans="1:7" ht="15.4">
      <c r="A160" s="2" t="s">
        <v>356</v>
      </c>
      <c r="B160" s="2" t="s">
        <v>357</v>
      </c>
      <c r="C160" s="2" t="s">
        <v>123</v>
      </c>
      <c r="D160" s="2" t="s">
        <v>28</v>
      </c>
      <c r="E160" s="6">
        <v>45565</v>
      </c>
      <c r="F160" s="7">
        <v>0.58333333333333337</v>
      </c>
      <c r="G160" s="2" t="s">
        <v>16</v>
      </c>
    </row>
    <row r="161" spans="1:7" ht="15.4">
      <c r="A161" s="2" t="s">
        <v>358</v>
      </c>
      <c r="B161" s="2" t="s">
        <v>359</v>
      </c>
      <c r="C161" s="2" t="s">
        <v>34</v>
      </c>
      <c r="D161" s="2" t="s">
        <v>28</v>
      </c>
      <c r="E161" s="6">
        <v>45481</v>
      </c>
      <c r="F161" s="7">
        <v>0.60416666666666663</v>
      </c>
      <c r="G161" s="2" t="s">
        <v>29</v>
      </c>
    </row>
    <row r="162" spans="1:7" ht="15.4">
      <c r="A162" s="2" t="s">
        <v>360</v>
      </c>
      <c r="B162" s="2" t="s">
        <v>361</v>
      </c>
      <c r="C162" s="2" t="s">
        <v>14</v>
      </c>
      <c r="D162" s="2" t="s">
        <v>70</v>
      </c>
      <c r="E162" s="6">
        <v>45619</v>
      </c>
      <c r="F162" s="7">
        <v>0.625</v>
      </c>
      <c r="G162" s="2" t="s">
        <v>20</v>
      </c>
    </row>
    <row r="163" spans="1:7" ht="15.4">
      <c r="A163" s="2" t="s">
        <v>362</v>
      </c>
      <c r="B163" s="2" t="s">
        <v>363</v>
      </c>
      <c r="C163" s="2" t="s">
        <v>46</v>
      </c>
      <c r="D163" s="2" t="s">
        <v>28</v>
      </c>
      <c r="E163" s="6">
        <v>45474</v>
      </c>
      <c r="F163" s="7">
        <v>0.52083333333333337</v>
      </c>
      <c r="G163" s="2" t="s">
        <v>24</v>
      </c>
    </row>
    <row r="164" spans="1:7" ht="15.4">
      <c r="A164" s="2" t="s">
        <v>364</v>
      </c>
      <c r="B164" s="2" t="s">
        <v>365</v>
      </c>
      <c r="C164" s="2" t="s">
        <v>69</v>
      </c>
      <c r="D164" s="2" t="s">
        <v>15</v>
      </c>
      <c r="E164" s="6">
        <v>45337</v>
      </c>
      <c r="F164" s="7">
        <v>0.45833333333333331</v>
      </c>
      <c r="G164" s="2" t="s">
        <v>29</v>
      </c>
    </row>
    <row r="165" spans="1:7" ht="15.4">
      <c r="A165" s="2" t="s">
        <v>366</v>
      </c>
      <c r="B165" s="2" t="s">
        <v>367</v>
      </c>
      <c r="C165" s="2" t="s">
        <v>136</v>
      </c>
      <c r="D165" s="2" t="s">
        <v>76</v>
      </c>
      <c r="E165" s="6">
        <v>45405</v>
      </c>
      <c r="F165" s="7">
        <v>0.45833333333333331</v>
      </c>
      <c r="G165" s="2" t="s">
        <v>24</v>
      </c>
    </row>
    <row r="166" spans="1:7" ht="15.4">
      <c r="A166" s="2" t="s">
        <v>368</v>
      </c>
      <c r="B166" s="2" t="s">
        <v>369</v>
      </c>
      <c r="C166" s="2" t="s">
        <v>129</v>
      </c>
      <c r="D166" s="2" t="s">
        <v>15</v>
      </c>
      <c r="E166" s="6">
        <v>45434</v>
      </c>
      <c r="F166" s="7">
        <v>0.45833333333333331</v>
      </c>
      <c r="G166" s="2" t="s">
        <v>24</v>
      </c>
    </row>
    <row r="167" spans="1:7" ht="15.4">
      <c r="A167" s="2" t="s">
        <v>370</v>
      </c>
      <c r="B167" s="2" t="s">
        <v>371</v>
      </c>
      <c r="C167" s="2" t="s">
        <v>123</v>
      </c>
      <c r="D167" s="2" t="s">
        <v>15</v>
      </c>
      <c r="E167" s="6">
        <v>45474</v>
      </c>
      <c r="F167" s="7">
        <v>0.72916666666666663</v>
      </c>
      <c r="G167" s="2" t="s">
        <v>16</v>
      </c>
    </row>
    <row r="168" spans="1:7" ht="15.4">
      <c r="A168" s="2" t="s">
        <v>372</v>
      </c>
      <c r="B168" s="2" t="s">
        <v>373</v>
      </c>
      <c r="C168" s="2" t="s">
        <v>66</v>
      </c>
      <c r="D168" s="2" t="s">
        <v>70</v>
      </c>
      <c r="E168" s="6">
        <v>45501</v>
      </c>
      <c r="F168" s="7">
        <v>0.70833333333333337</v>
      </c>
      <c r="G168" s="2" t="s">
        <v>24</v>
      </c>
    </row>
    <row r="169" spans="1:7" ht="15.4">
      <c r="A169" s="2" t="s">
        <v>374</v>
      </c>
      <c r="B169" s="2" t="s">
        <v>375</v>
      </c>
      <c r="C169" s="2" t="s">
        <v>239</v>
      </c>
      <c r="D169" s="2" t="s">
        <v>11</v>
      </c>
      <c r="E169" s="6">
        <v>45613</v>
      </c>
      <c r="F169" s="7">
        <v>0.33333333333333331</v>
      </c>
      <c r="G169" s="2" t="s">
        <v>20</v>
      </c>
    </row>
    <row r="170" spans="1:7" ht="15.4">
      <c r="A170" s="2" t="s">
        <v>376</v>
      </c>
      <c r="B170" s="2" t="s">
        <v>377</v>
      </c>
      <c r="C170" s="2" t="s">
        <v>153</v>
      </c>
      <c r="D170" s="2" t="s">
        <v>70</v>
      </c>
      <c r="E170" s="6">
        <v>45368</v>
      </c>
      <c r="F170" s="7">
        <v>0.75</v>
      </c>
      <c r="G170" s="2" t="s">
        <v>29</v>
      </c>
    </row>
    <row r="171" spans="1:7" ht="15.4">
      <c r="A171" s="2" t="s">
        <v>378</v>
      </c>
      <c r="B171" s="2" t="s">
        <v>379</v>
      </c>
      <c r="C171" s="2" t="s">
        <v>86</v>
      </c>
      <c r="D171" s="2" t="s">
        <v>70</v>
      </c>
      <c r="E171" s="6">
        <v>45354</v>
      </c>
      <c r="F171" s="7">
        <v>0.625</v>
      </c>
      <c r="G171" s="2" t="s">
        <v>24</v>
      </c>
    </row>
    <row r="172" spans="1:7" ht="15.4">
      <c r="A172" s="2" t="s">
        <v>380</v>
      </c>
      <c r="B172" s="2" t="s">
        <v>381</v>
      </c>
      <c r="C172" s="2" t="s">
        <v>40</v>
      </c>
      <c r="D172" s="2" t="s">
        <v>11</v>
      </c>
      <c r="E172" s="6">
        <v>45421</v>
      </c>
      <c r="F172" s="7">
        <v>0.33333333333333331</v>
      </c>
      <c r="G172" s="2" t="s">
        <v>20</v>
      </c>
    </row>
    <row r="173" spans="1:7" ht="15.4">
      <c r="A173" s="2" t="s">
        <v>382</v>
      </c>
      <c r="B173" s="2" t="s">
        <v>383</v>
      </c>
      <c r="C173" s="2" t="s">
        <v>120</v>
      </c>
      <c r="D173" s="2" t="s">
        <v>11</v>
      </c>
      <c r="E173" s="6">
        <v>45437</v>
      </c>
      <c r="F173" s="7">
        <v>0.54166666666666663</v>
      </c>
      <c r="G173" s="2" t="s">
        <v>24</v>
      </c>
    </row>
    <row r="174" spans="1:7" ht="15.4">
      <c r="A174" s="2" t="s">
        <v>8</v>
      </c>
      <c r="B174" s="2" t="s">
        <v>384</v>
      </c>
      <c r="C174" s="2" t="s">
        <v>99</v>
      </c>
      <c r="D174" s="2" t="s">
        <v>70</v>
      </c>
      <c r="E174" s="6">
        <v>45305</v>
      </c>
      <c r="F174" s="7" t="s">
        <v>8</v>
      </c>
      <c r="G174" s="2" t="s">
        <v>8</v>
      </c>
    </row>
    <row r="175" spans="1:7" ht="15.4">
      <c r="A175" s="2" t="s">
        <v>385</v>
      </c>
      <c r="B175" s="2" t="s">
        <v>386</v>
      </c>
      <c r="C175" s="2" t="s">
        <v>10</v>
      </c>
      <c r="D175" s="2" t="s">
        <v>28</v>
      </c>
      <c r="E175" s="6">
        <v>45598</v>
      </c>
      <c r="F175" s="7">
        <v>0.33333333333333331</v>
      </c>
      <c r="G175" s="2" t="s">
        <v>24</v>
      </c>
    </row>
    <row r="176" spans="1:7" ht="15.4">
      <c r="A176" s="2" t="s">
        <v>387</v>
      </c>
      <c r="B176" s="2" t="s">
        <v>388</v>
      </c>
      <c r="C176" s="2" t="s">
        <v>94</v>
      </c>
      <c r="D176" s="2" t="s">
        <v>28</v>
      </c>
      <c r="E176" s="6">
        <v>45446</v>
      </c>
      <c r="F176" s="7">
        <v>0.39583333333333331</v>
      </c>
      <c r="G176" s="2" t="s">
        <v>20</v>
      </c>
    </row>
    <row r="177" spans="1:7" ht="15.4">
      <c r="A177" s="2" t="s">
        <v>389</v>
      </c>
      <c r="B177" s="2" t="s">
        <v>390</v>
      </c>
      <c r="C177" s="2" t="s">
        <v>37</v>
      </c>
      <c r="D177" s="2" t="s">
        <v>11</v>
      </c>
      <c r="E177" s="6">
        <v>45343</v>
      </c>
      <c r="F177" s="7">
        <v>0.625</v>
      </c>
      <c r="G177" s="2" t="s">
        <v>29</v>
      </c>
    </row>
    <row r="178" spans="1:7" ht="15.4">
      <c r="A178" s="2" t="s">
        <v>391</v>
      </c>
      <c r="B178" s="2" t="s">
        <v>392</v>
      </c>
      <c r="C178" s="2" t="s">
        <v>104</v>
      </c>
      <c r="D178" s="2" t="s">
        <v>11</v>
      </c>
      <c r="E178" s="6">
        <v>45595</v>
      </c>
      <c r="F178" s="7">
        <v>0.66666666666666663</v>
      </c>
      <c r="G178" s="2" t="s">
        <v>16</v>
      </c>
    </row>
    <row r="179" spans="1:7" ht="15.4">
      <c r="A179" s="2" t="s">
        <v>393</v>
      </c>
      <c r="B179" s="2" t="s">
        <v>394</v>
      </c>
      <c r="C179" s="2" t="s">
        <v>104</v>
      </c>
      <c r="D179" s="2" t="s">
        <v>28</v>
      </c>
      <c r="E179" s="6">
        <v>45358</v>
      </c>
      <c r="F179" s="7">
        <v>0.375</v>
      </c>
      <c r="G179" s="2" t="s">
        <v>24</v>
      </c>
    </row>
    <row r="180" spans="1:7" ht="15.4">
      <c r="A180" s="2" t="s">
        <v>395</v>
      </c>
      <c r="B180" s="2" t="s">
        <v>396</v>
      </c>
      <c r="C180" s="2" t="s">
        <v>81</v>
      </c>
      <c r="D180" s="2" t="s">
        <v>28</v>
      </c>
      <c r="E180" s="6">
        <v>45349</v>
      </c>
      <c r="F180" s="7">
        <v>0.60416666666666663</v>
      </c>
      <c r="G180" s="2" t="s">
        <v>24</v>
      </c>
    </row>
    <row r="181" spans="1:7" ht="15.4">
      <c r="A181" s="2" t="s">
        <v>397</v>
      </c>
      <c r="B181" s="2" t="s">
        <v>398</v>
      </c>
      <c r="C181" s="2" t="s">
        <v>120</v>
      </c>
      <c r="D181" s="2" t="s">
        <v>76</v>
      </c>
      <c r="E181" s="6">
        <v>45507</v>
      </c>
      <c r="F181" s="7">
        <v>0.5</v>
      </c>
      <c r="G181" s="2" t="s">
        <v>29</v>
      </c>
    </row>
    <row r="182" spans="1:7" ht="15.4">
      <c r="A182" s="2" t="s">
        <v>399</v>
      </c>
      <c r="B182" s="2" t="s">
        <v>400</v>
      </c>
      <c r="C182" s="2" t="s">
        <v>86</v>
      </c>
      <c r="D182" s="2" t="s">
        <v>23</v>
      </c>
      <c r="E182" s="6">
        <v>45483</v>
      </c>
      <c r="F182" s="7">
        <v>0.77083333333333337</v>
      </c>
      <c r="G182" s="2" t="s">
        <v>29</v>
      </c>
    </row>
    <row r="183" spans="1:7" ht="15.4">
      <c r="A183" s="2" t="s">
        <v>401</v>
      </c>
      <c r="B183" s="2" t="s">
        <v>402</v>
      </c>
      <c r="C183" s="2" t="s">
        <v>66</v>
      </c>
      <c r="D183" s="2" t="s">
        <v>28</v>
      </c>
      <c r="E183" s="6">
        <v>45472</v>
      </c>
      <c r="F183" s="7">
        <v>0.33333333333333331</v>
      </c>
      <c r="G183" s="2" t="s">
        <v>20</v>
      </c>
    </row>
    <row r="184" spans="1:7" ht="15.4">
      <c r="A184" s="2" t="s">
        <v>403</v>
      </c>
      <c r="B184" s="2" t="s">
        <v>404</v>
      </c>
      <c r="C184" s="2" t="s">
        <v>99</v>
      </c>
      <c r="D184" s="2" t="s">
        <v>70</v>
      </c>
      <c r="E184" s="6">
        <v>45388</v>
      </c>
      <c r="F184" s="7">
        <v>0.5</v>
      </c>
      <c r="G184" s="2" t="s">
        <v>16</v>
      </c>
    </row>
    <row r="185" spans="1:7" ht="15.4">
      <c r="A185" s="2" t="s">
        <v>405</v>
      </c>
      <c r="B185" s="2" t="s">
        <v>406</v>
      </c>
      <c r="C185" s="2" t="s">
        <v>34</v>
      </c>
      <c r="D185" s="2" t="s">
        <v>11</v>
      </c>
      <c r="E185" s="6">
        <v>45390</v>
      </c>
      <c r="F185" s="7">
        <v>0.35416666666666669</v>
      </c>
      <c r="G185" s="2" t="s">
        <v>29</v>
      </c>
    </row>
    <row r="186" spans="1:7" ht="15.4">
      <c r="A186" s="2" t="s">
        <v>407</v>
      </c>
      <c r="B186" s="2" t="s">
        <v>408</v>
      </c>
      <c r="C186" s="2" t="s">
        <v>34</v>
      </c>
      <c r="D186" s="2" t="s">
        <v>23</v>
      </c>
      <c r="E186" s="6">
        <v>45294</v>
      </c>
      <c r="F186" s="7">
        <v>0.5</v>
      </c>
      <c r="G186" s="2" t="s">
        <v>20</v>
      </c>
    </row>
    <row r="187" spans="1:7" ht="15.4">
      <c r="A187" s="2" t="s">
        <v>409</v>
      </c>
      <c r="B187" s="2" t="s">
        <v>410</v>
      </c>
      <c r="C187" s="2" t="s">
        <v>79</v>
      </c>
      <c r="D187" s="2" t="s">
        <v>23</v>
      </c>
      <c r="E187" s="6">
        <v>45573</v>
      </c>
      <c r="F187" s="7">
        <v>0.6875</v>
      </c>
      <c r="G187" s="2" t="s">
        <v>20</v>
      </c>
    </row>
    <row r="188" spans="1:7" ht="15.4">
      <c r="A188" s="2" t="s">
        <v>411</v>
      </c>
      <c r="B188" s="2" t="s">
        <v>412</v>
      </c>
      <c r="C188" s="2" t="s">
        <v>94</v>
      </c>
      <c r="D188" s="2" t="s">
        <v>23</v>
      </c>
      <c r="E188" s="6">
        <v>45543</v>
      </c>
      <c r="F188" s="7">
        <v>0.33333333333333331</v>
      </c>
      <c r="G188" s="2" t="s">
        <v>16</v>
      </c>
    </row>
    <row r="189" spans="1:7" ht="15.4">
      <c r="A189" s="2" t="s">
        <v>413</v>
      </c>
      <c r="B189" s="2" t="s">
        <v>414</v>
      </c>
      <c r="C189" s="2" t="s">
        <v>86</v>
      </c>
      <c r="D189" s="2" t="s">
        <v>70</v>
      </c>
      <c r="E189" s="6">
        <v>45319</v>
      </c>
      <c r="F189" s="7">
        <v>0.66666666666666663</v>
      </c>
      <c r="G189" s="2" t="s">
        <v>20</v>
      </c>
    </row>
    <row r="190" spans="1:7" ht="15.4">
      <c r="A190" s="2" t="s">
        <v>415</v>
      </c>
      <c r="B190" s="2" t="s">
        <v>416</v>
      </c>
      <c r="C190" s="2" t="s">
        <v>27</v>
      </c>
      <c r="D190" s="2" t="s">
        <v>23</v>
      </c>
      <c r="E190" s="6">
        <v>45427</v>
      </c>
      <c r="F190" s="7">
        <v>0.60416666666666663</v>
      </c>
      <c r="G190" s="2" t="s">
        <v>16</v>
      </c>
    </row>
    <row r="191" spans="1:7" ht="15.4">
      <c r="A191" s="2" t="s">
        <v>417</v>
      </c>
      <c r="B191" s="2" t="s">
        <v>418</v>
      </c>
      <c r="C191" s="2" t="s">
        <v>89</v>
      </c>
      <c r="D191" s="2" t="s">
        <v>70</v>
      </c>
      <c r="E191" s="6">
        <v>45455</v>
      </c>
      <c r="F191" s="7">
        <v>0.66666666666666663</v>
      </c>
      <c r="G191" s="2" t="s">
        <v>29</v>
      </c>
    </row>
    <row r="192" spans="1:7" ht="15.4">
      <c r="A192" s="2" t="s">
        <v>419</v>
      </c>
      <c r="B192" s="2" t="s">
        <v>420</v>
      </c>
      <c r="C192" s="2" t="s">
        <v>73</v>
      </c>
      <c r="D192" s="2" t="s">
        <v>76</v>
      </c>
      <c r="E192" s="6">
        <v>45364</v>
      </c>
      <c r="F192" s="7">
        <v>0.58333333333333337</v>
      </c>
      <c r="G192" s="2" t="s">
        <v>16</v>
      </c>
    </row>
    <row r="193" spans="1:7" ht="15.4">
      <c r="A193" s="2" t="s">
        <v>421</v>
      </c>
      <c r="B193" s="2" t="s">
        <v>422</v>
      </c>
      <c r="C193" s="2" t="s">
        <v>123</v>
      </c>
      <c r="D193" s="2" t="s">
        <v>11</v>
      </c>
      <c r="E193" s="6">
        <v>45435</v>
      </c>
      <c r="F193" s="7">
        <v>0.64583333333333337</v>
      </c>
      <c r="G193" s="2" t="s">
        <v>16</v>
      </c>
    </row>
    <row r="194" spans="1:7" ht="15.4">
      <c r="A194" s="2" t="s">
        <v>423</v>
      </c>
      <c r="B194" s="2" t="s">
        <v>424</v>
      </c>
      <c r="C194" s="2" t="s">
        <v>37</v>
      </c>
      <c r="D194" s="2" t="s">
        <v>11</v>
      </c>
      <c r="E194" s="6">
        <v>45317</v>
      </c>
      <c r="F194" s="7">
        <v>0.60416666666666663</v>
      </c>
      <c r="G194" s="2" t="s">
        <v>20</v>
      </c>
    </row>
    <row r="195" spans="1:7" ht="15.4">
      <c r="A195" s="2" t="s">
        <v>425</v>
      </c>
      <c r="B195" s="2" t="s">
        <v>426</v>
      </c>
      <c r="C195" s="2" t="s">
        <v>120</v>
      </c>
      <c r="D195" s="2" t="s">
        <v>23</v>
      </c>
      <c r="E195" s="6">
        <v>45527</v>
      </c>
      <c r="F195" s="7">
        <v>0.45833333333333331</v>
      </c>
      <c r="G195" s="2" t="s">
        <v>29</v>
      </c>
    </row>
    <row r="196" spans="1:7" ht="15.4">
      <c r="A196" s="2" t="s">
        <v>427</v>
      </c>
      <c r="B196" s="2" t="s">
        <v>428</v>
      </c>
      <c r="C196" s="2" t="s">
        <v>89</v>
      </c>
      <c r="D196" s="2" t="s">
        <v>76</v>
      </c>
      <c r="E196" s="6">
        <v>45377</v>
      </c>
      <c r="F196" s="7">
        <v>0.39583333333333331</v>
      </c>
      <c r="G196" s="2" t="s">
        <v>29</v>
      </c>
    </row>
    <row r="197" spans="1:7" ht="15.4">
      <c r="A197" s="2" t="s">
        <v>429</v>
      </c>
      <c r="B197" s="2" t="s">
        <v>430</v>
      </c>
      <c r="C197" s="2" t="s">
        <v>69</v>
      </c>
      <c r="D197" s="2" t="s">
        <v>76</v>
      </c>
      <c r="E197" s="6">
        <v>45645</v>
      </c>
      <c r="F197" s="7">
        <v>0.375</v>
      </c>
      <c r="G197" s="2" t="s">
        <v>16</v>
      </c>
    </row>
    <row r="198" spans="1:7" ht="15.4">
      <c r="A198" s="2" t="s">
        <v>431</v>
      </c>
      <c r="B198" s="2" t="s">
        <v>432</v>
      </c>
      <c r="C198" s="2" t="s">
        <v>136</v>
      </c>
      <c r="D198" s="2" t="s">
        <v>70</v>
      </c>
      <c r="E198" s="6">
        <v>45368</v>
      </c>
      <c r="F198" s="7">
        <v>0.375</v>
      </c>
      <c r="G198" s="2" t="s">
        <v>16</v>
      </c>
    </row>
    <row r="199" spans="1:7" ht="15.4">
      <c r="A199" s="2" t="s">
        <v>433</v>
      </c>
      <c r="B199" s="2" t="s">
        <v>434</v>
      </c>
      <c r="C199" s="2" t="s">
        <v>37</v>
      </c>
      <c r="D199" s="2" t="s">
        <v>70</v>
      </c>
      <c r="E199" s="6">
        <v>45432</v>
      </c>
      <c r="F199" s="7">
        <v>0.47916666666666669</v>
      </c>
      <c r="G199" s="2" t="s">
        <v>16</v>
      </c>
    </row>
    <row r="200" spans="1:7" ht="15.4">
      <c r="A200" s="2" t="s">
        <v>435</v>
      </c>
      <c r="B200" s="2" t="s">
        <v>436</v>
      </c>
      <c r="C200" s="2" t="s">
        <v>99</v>
      </c>
      <c r="D200" s="2" t="s">
        <v>11</v>
      </c>
      <c r="E200" s="6">
        <v>45568</v>
      </c>
      <c r="F200" s="7">
        <v>0.47916666666666669</v>
      </c>
      <c r="G200" s="2" t="s">
        <v>29</v>
      </c>
    </row>
    <row r="201" spans="1:7" ht="15.4">
      <c r="A201" s="2" t="s">
        <v>8</v>
      </c>
      <c r="B201" s="2" t="s">
        <v>437</v>
      </c>
      <c r="C201" s="2" t="s">
        <v>66</v>
      </c>
      <c r="D201" s="2" t="s">
        <v>76</v>
      </c>
      <c r="E201" s="6">
        <v>45480</v>
      </c>
      <c r="F201" s="7" t="s">
        <v>8</v>
      </c>
      <c r="G201" s="2" t="s">
        <v>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99"/>
  <sheetViews>
    <sheetView workbookViewId="0">
      <pane xSplit="1" ySplit="1" topLeftCell="B2" activePane="bottomRight" state="frozen"/>
      <selection pane="topRight"/>
      <selection pane="bottomLeft"/>
      <selection pane="bottomRight" activeCell="B2" sqref="B2"/>
    </sheetView>
  </sheetViews>
  <sheetFormatPr defaultRowHeight="13.5"/>
  <cols>
    <col min="1" max="2" width="16" customWidth="1"/>
    <col min="3" max="3" width="24" customWidth="1"/>
    <col min="4" max="4" width="18" customWidth="1"/>
    <col min="5" max="5" width="38" customWidth="1"/>
    <col min="6" max="6" width="18" customWidth="1"/>
    <col min="7" max="7" width="20" customWidth="1"/>
  </cols>
  <sheetData>
    <row r="1" spans="1:7" ht="15.4">
      <c r="A1" s="5" t="s">
        <v>438</v>
      </c>
      <c r="B1" s="5" t="s">
        <v>3</v>
      </c>
      <c r="C1" s="5" t="s">
        <v>5</v>
      </c>
      <c r="D1" s="5" t="s">
        <v>439</v>
      </c>
      <c r="E1" s="5" t="s">
        <v>440</v>
      </c>
      <c r="F1" s="5" t="s">
        <v>441</v>
      </c>
      <c r="G1" s="5" t="s">
        <v>442</v>
      </c>
    </row>
    <row r="2" spans="1:7" ht="15.4">
      <c r="A2" s="2" t="s">
        <v>443</v>
      </c>
      <c r="B2" s="2" t="s">
        <v>18</v>
      </c>
      <c r="C2" s="2" t="s">
        <v>11</v>
      </c>
      <c r="D2" s="8">
        <v>4</v>
      </c>
      <c r="E2" s="2" t="s">
        <v>444</v>
      </c>
      <c r="F2" s="8">
        <v>45</v>
      </c>
      <c r="G2" s="2" t="str">
        <f t="shared" ref="G2:G33" si="0">IF(D2&gt;=4,"High","Low")</f>
        <v>High</v>
      </c>
    </row>
    <row r="3" spans="1:7" ht="15.4">
      <c r="A3" s="2" t="s">
        <v>445</v>
      </c>
      <c r="B3" s="2" t="s">
        <v>300</v>
      </c>
      <c r="C3" s="2" t="s">
        <v>15</v>
      </c>
      <c r="D3" s="8">
        <v>3</v>
      </c>
      <c r="E3" s="2" t="s">
        <v>446</v>
      </c>
      <c r="F3" s="8">
        <v>45</v>
      </c>
      <c r="G3" s="2" t="str">
        <f t="shared" si="0"/>
        <v>Low</v>
      </c>
    </row>
    <row r="4" spans="1:7" ht="15.4">
      <c r="A4" s="2" t="s">
        <v>447</v>
      </c>
      <c r="B4" s="2" t="s">
        <v>18</v>
      </c>
      <c r="C4" s="2" t="s">
        <v>8</v>
      </c>
      <c r="D4" s="8">
        <v>6.270833333333333</v>
      </c>
      <c r="E4" s="2" t="s">
        <v>448</v>
      </c>
      <c r="F4" s="8">
        <v>30</v>
      </c>
      <c r="G4" s="2" t="str">
        <f t="shared" si="0"/>
        <v>High</v>
      </c>
    </row>
    <row r="5" spans="1:7" ht="15.4">
      <c r="A5" s="2" t="s">
        <v>449</v>
      </c>
      <c r="B5" s="2" t="s">
        <v>135</v>
      </c>
      <c r="C5" s="2" t="s">
        <v>23</v>
      </c>
      <c r="D5" s="8">
        <v>9</v>
      </c>
      <c r="E5" s="2" t="s">
        <v>450</v>
      </c>
      <c r="F5" s="8">
        <v>30</v>
      </c>
      <c r="G5" s="2" t="str">
        <f t="shared" si="0"/>
        <v>High</v>
      </c>
    </row>
    <row r="6" spans="1:7" ht="15.4">
      <c r="A6" s="2" t="s">
        <v>451</v>
      </c>
      <c r="B6" s="2" t="s">
        <v>200</v>
      </c>
      <c r="C6" s="2" t="s">
        <v>28</v>
      </c>
      <c r="D6" s="8">
        <v>8</v>
      </c>
      <c r="E6" s="2" t="s">
        <v>452</v>
      </c>
      <c r="F6" s="8">
        <v>45</v>
      </c>
      <c r="G6" s="2" t="str">
        <f t="shared" si="0"/>
        <v>High</v>
      </c>
    </row>
    <row r="7" spans="1:7" ht="15.4">
      <c r="A7" s="2" t="s">
        <v>453</v>
      </c>
      <c r="B7" s="2" t="s">
        <v>253</v>
      </c>
      <c r="C7" s="2" t="s">
        <v>28</v>
      </c>
      <c r="D7" s="8">
        <v>5</v>
      </c>
      <c r="E7" s="2" t="s">
        <v>454</v>
      </c>
      <c r="F7" s="8">
        <v>45</v>
      </c>
      <c r="G7" s="2" t="str">
        <f t="shared" si="0"/>
        <v>High</v>
      </c>
    </row>
    <row r="8" spans="1:7" ht="15.4">
      <c r="A8" s="2" t="s">
        <v>455</v>
      </c>
      <c r="B8" s="2" t="s">
        <v>294</v>
      </c>
      <c r="C8" s="2" t="s">
        <v>23</v>
      </c>
      <c r="D8" s="8">
        <v>4</v>
      </c>
      <c r="E8" s="2" t="s">
        <v>444</v>
      </c>
      <c r="F8" s="8">
        <v>45</v>
      </c>
      <c r="G8" s="2" t="str">
        <f t="shared" si="0"/>
        <v>High</v>
      </c>
    </row>
    <row r="9" spans="1:7" ht="15.4">
      <c r="A9" s="2" t="s">
        <v>456</v>
      </c>
      <c r="B9" s="2" t="s">
        <v>312</v>
      </c>
      <c r="C9" s="2" t="s">
        <v>23</v>
      </c>
      <c r="D9" s="8">
        <v>7</v>
      </c>
      <c r="E9" s="2" t="s">
        <v>457</v>
      </c>
      <c r="F9" s="8">
        <v>45</v>
      </c>
      <c r="G9" s="2" t="str">
        <f t="shared" si="0"/>
        <v>High</v>
      </c>
    </row>
    <row r="10" spans="1:7" ht="15.4">
      <c r="A10" s="2" t="s">
        <v>458</v>
      </c>
      <c r="B10" s="2" t="s">
        <v>351</v>
      </c>
      <c r="C10" s="2" t="s">
        <v>11</v>
      </c>
      <c r="D10" s="8">
        <v>7</v>
      </c>
      <c r="E10" s="2" t="s">
        <v>457</v>
      </c>
      <c r="F10" s="8">
        <v>45</v>
      </c>
      <c r="G10" s="2" t="str">
        <f t="shared" si="0"/>
        <v>High</v>
      </c>
    </row>
    <row r="11" spans="1:7" ht="15.4">
      <c r="A11" s="2" t="s">
        <v>459</v>
      </c>
      <c r="B11" s="2" t="s">
        <v>432</v>
      </c>
      <c r="C11" s="2" t="s">
        <v>15</v>
      </c>
      <c r="D11" s="8">
        <v>4</v>
      </c>
      <c r="E11" s="2" t="s">
        <v>444</v>
      </c>
      <c r="F11" s="8">
        <v>45</v>
      </c>
      <c r="G11" s="2" t="str">
        <f t="shared" si="0"/>
        <v>High</v>
      </c>
    </row>
    <row r="12" spans="1:7" ht="15.4">
      <c r="A12" s="2" t="s">
        <v>460</v>
      </c>
      <c r="B12" s="2" t="s">
        <v>45</v>
      </c>
      <c r="C12" s="2" t="s">
        <v>15</v>
      </c>
      <c r="D12" s="8">
        <v>4</v>
      </c>
      <c r="E12" s="2" t="s">
        <v>461</v>
      </c>
      <c r="F12" s="8">
        <v>45</v>
      </c>
      <c r="G12" s="2" t="str">
        <f t="shared" si="0"/>
        <v>High</v>
      </c>
    </row>
    <row r="13" spans="1:7" ht="15.4">
      <c r="A13" s="2" t="s">
        <v>462</v>
      </c>
      <c r="B13" s="2" t="s">
        <v>48</v>
      </c>
      <c r="C13" s="2" t="s">
        <v>15</v>
      </c>
      <c r="D13" s="8">
        <v>3</v>
      </c>
      <c r="E13" s="2" t="s">
        <v>463</v>
      </c>
      <c r="F13" s="8">
        <v>45</v>
      </c>
      <c r="G13" s="2" t="str">
        <f t="shared" si="0"/>
        <v>Low</v>
      </c>
    </row>
    <row r="14" spans="1:7" ht="15.4">
      <c r="A14" s="2" t="s">
        <v>464</v>
      </c>
      <c r="B14" s="2" t="s">
        <v>61</v>
      </c>
      <c r="C14" s="2" t="s">
        <v>28</v>
      </c>
      <c r="D14" s="8">
        <v>7</v>
      </c>
      <c r="E14" s="2" t="s">
        <v>457</v>
      </c>
      <c r="F14" s="8">
        <v>45</v>
      </c>
      <c r="G14" s="2" t="str">
        <f t="shared" si="0"/>
        <v>High</v>
      </c>
    </row>
    <row r="15" spans="1:7" ht="15.4">
      <c r="A15" s="2" t="s">
        <v>465</v>
      </c>
      <c r="B15" s="2" t="s">
        <v>52</v>
      </c>
      <c r="C15" s="2" t="s">
        <v>11</v>
      </c>
      <c r="D15" s="8">
        <v>3</v>
      </c>
      <c r="E15" s="2" t="s">
        <v>463</v>
      </c>
      <c r="F15" s="8">
        <v>45</v>
      </c>
      <c r="G15" s="2" t="str">
        <f t="shared" si="0"/>
        <v>Low</v>
      </c>
    </row>
    <row r="16" spans="1:7" ht="15.4">
      <c r="A16" s="2" t="s">
        <v>466</v>
      </c>
      <c r="B16" s="2" t="s">
        <v>54</v>
      </c>
      <c r="C16" s="2" t="s">
        <v>15</v>
      </c>
      <c r="D16" s="8">
        <v>3</v>
      </c>
      <c r="E16" s="2" t="s">
        <v>463</v>
      </c>
      <c r="F16" s="8">
        <v>45</v>
      </c>
      <c r="G16" s="2" t="str">
        <f t="shared" si="0"/>
        <v>Low</v>
      </c>
    </row>
    <row r="17" spans="1:7" ht="15.4">
      <c r="A17" s="2" t="s">
        <v>467</v>
      </c>
      <c r="B17" s="2" t="s">
        <v>57</v>
      </c>
      <c r="C17" s="2" t="s">
        <v>23</v>
      </c>
      <c r="D17" s="8">
        <v>6</v>
      </c>
      <c r="E17" s="2" t="s">
        <v>468</v>
      </c>
      <c r="F17" s="8">
        <v>45</v>
      </c>
      <c r="G17" s="2" t="str">
        <f t="shared" si="0"/>
        <v>High</v>
      </c>
    </row>
    <row r="18" spans="1:7" ht="15.4">
      <c r="A18" s="2" t="s">
        <v>469</v>
      </c>
      <c r="B18" s="2" t="s">
        <v>59</v>
      </c>
      <c r="C18" s="2" t="s">
        <v>23</v>
      </c>
      <c r="D18" s="8">
        <v>5</v>
      </c>
      <c r="E18" s="2" t="s">
        <v>470</v>
      </c>
      <c r="F18" s="8">
        <v>45</v>
      </c>
      <c r="G18" s="2" t="str">
        <f t="shared" si="0"/>
        <v>High</v>
      </c>
    </row>
    <row r="19" spans="1:7" ht="15.4">
      <c r="A19" s="2" t="s">
        <v>471</v>
      </c>
      <c r="B19" s="2" t="s">
        <v>61</v>
      </c>
      <c r="C19" s="2" t="s">
        <v>8</v>
      </c>
      <c r="D19" s="8">
        <v>6.270833333333333</v>
      </c>
      <c r="E19" s="2" t="s">
        <v>472</v>
      </c>
      <c r="F19" s="8"/>
      <c r="G19" s="2" t="str">
        <f t="shared" si="0"/>
        <v>High</v>
      </c>
    </row>
    <row r="20" spans="1:7" ht="15.4">
      <c r="A20" s="2" t="s">
        <v>473</v>
      </c>
      <c r="B20" s="2" t="s">
        <v>63</v>
      </c>
      <c r="C20" s="2" t="s">
        <v>23</v>
      </c>
      <c r="D20" s="8">
        <v>8</v>
      </c>
      <c r="E20" s="2" t="s">
        <v>474</v>
      </c>
      <c r="F20" s="8">
        <v>45</v>
      </c>
      <c r="G20" s="2" t="str">
        <f t="shared" si="0"/>
        <v>High</v>
      </c>
    </row>
    <row r="21" spans="1:7" ht="15.4">
      <c r="A21" s="2" t="s">
        <v>475</v>
      </c>
      <c r="B21" s="2" t="s">
        <v>65</v>
      </c>
      <c r="C21" s="2" t="s">
        <v>11</v>
      </c>
      <c r="D21" s="8">
        <v>8</v>
      </c>
      <c r="E21" s="2" t="s">
        <v>452</v>
      </c>
      <c r="F21" s="8">
        <v>45</v>
      </c>
      <c r="G21" s="2" t="str">
        <f t="shared" si="0"/>
        <v>High</v>
      </c>
    </row>
    <row r="22" spans="1:7" ht="15.4">
      <c r="A22" s="2" t="s">
        <v>476</v>
      </c>
      <c r="B22" s="2" t="s">
        <v>68</v>
      </c>
      <c r="C22" s="2" t="s">
        <v>70</v>
      </c>
      <c r="D22" s="8">
        <v>3</v>
      </c>
      <c r="E22" s="2" t="s">
        <v>446</v>
      </c>
      <c r="F22" s="8">
        <v>45</v>
      </c>
      <c r="G22" s="2" t="str">
        <f t="shared" si="0"/>
        <v>Low</v>
      </c>
    </row>
    <row r="23" spans="1:7" ht="15.4">
      <c r="A23" s="2" t="s">
        <v>477</v>
      </c>
      <c r="B23" s="2" t="s">
        <v>72</v>
      </c>
      <c r="C23" s="2" t="s">
        <v>28</v>
      </c>
      <c r="D23" s="8">
        <v>4</v>
      </c>
      <c r="E23" s="2" t="s">
        <v>444</v>
      </c>
      <c r="F23" s="8">
        <v>45</v>
      </c>
      <c r="G23" s="2" t="str">
        <f t="shared" si="0"/>
        <v>High</v>
      </c>
    </row>
    <row r="24" spans="1:7" ht="15.4">
      <c r="A24" s="2" t="s">
        <v>478</v>
      </c>
      <c r="B24" s="2" t="s">
        <v>75</v>
      </c>
      <c r="C24" s="2" t="s">
        <v>76</v>
      </c>
      <c r="D24" s="8">
        <v>7</v>
      </c>
      <c r="E24" s="2" t="s">
        <v>457</v>
      </c>
      <c r="F24" s="8">
        <v>45</v>
      </c>
      <c r="G24" s="2" t="str">
        <f t="shared" si="0"/>
        <v>High</v>
      </c>
    </row>
    <row r="25" spans="1:7" ht="15.4">
      <c r="A25" s="2" t="s">
        <v>479</v>
      </c>
      <c r="B25" s="2" t="s">
        <v>78</v>
      </c>
      <c r="C25" s="2" t="s">
        <v>76</v>
      </c>
      <c r="D25" s="8">
        <v>4</v>
      </c>
      <c r="E25" s="2" t="s">
        <v>444</v>
      </c>
      <c r="F25" s="8">
        <v>45</v>
      </c>
      <c r="G25" s="2" t="str">
        <f t="shared" si="0"/>
        <v>High</v>
      </c>
    </row>
    <row r="26" spans="1:7" ht="15.4">
      <c r="A26" s="2" t="s">
        <v>480</v>
      </c>
      <c r="B26" s="2" t="s">
        <v>135</v>
      </c>
      <c r="C26" s="2" t="s">
        <v>76</v>
      </c>
      <c r="D26" s="8">
        <v>9</v>
      </c>
      <c r="E26" s="2" t="s">
        <v>481</v>
      </c>
      <c r="F26" s="8">
        <v>30</v>
      </c>
      <c r="G26" s="2" t="str">
        <f t="shared" si="0"/>
        <v>High</v>
      </c>
    </row>
    <row r="27" spans="1:7" ht="15.4">
      <c r="A27" s="2" t="s">
        <v>482</v>
      </c>
      <c r="B27" s="2" t="s">
        <v>83</v>
      </c>
      <c r="C27" s="2" t="s">
        <v>28</v>
      </c>
      <c r="D27" s="8">
        <v>4</v>
      </c>
      <c r="E27" s="2" t="s">
        <v>444</v>
      </c>
      <c r="F27" s="8">
        <v>45</v>
      </c>
      <c r="G27" s="2" t="str">
        <f t="shared" si="0"/>
        <v>High</v>
      </c>
    </row>
    <row r="28" spans="1:7" ht="15.4">
      <c r="A28" s="2" t="s">
        <v>483</v>
      </c>
      <c r="B28" s="2" t="s">
        <v>85</v>
      </c>
      <c r="C28" s="2" t="s">
        <v>15</v>
      </c>
      <c r="D28" s="8">
        <v>7</v>
      </c>
      <c r="E28" s="2" t="s">
        <v>457</v>
      </c>
      <c r="F28" s="8">
        <v>45</v>
      </c>
      <c r="G28" s="2" t="str">
        <f t="shared" si="0"/>
        <v>High</v>
      </c>
    </row>
    <row r="29" spans="1:7" ht="15.4">
      <c r="A29" s="2" t="s">
        <v>484</v>
      </c>
      <c r="B29" s="2" t="s">
        <v>88</v>
      </c>
      <c r="C29" s="2" t="s">
        <v>28</v>
      </c>
      <c r="D29" s="8">
        <v>7</v>
      </c>
      <c r="E29" s="2" t="s">
        <v>454</v>
      </c>
      <c r="F29" s="8">
        <v>45</v>
      </c>
      <c r="G29" s="2" t="str">
        <f t="shared" si="0"/>
        <v>High</v>
      </c>
    </row>
    <row r="30" spans="1:7" ht="15.4">
      <c r="A30" s="2" t="s">
        <v>485</v>
      </c>
      <c r="B30" s="2" t="s">
        <v>91</v>
      </c>
      <c r="C30" s="2" t="s">
        <v>28</v>
      </c>
      <c r="D30" s="8">
        <v>3</v>
      </c>
      <c r="E30" s="2" t="s">
        <v>446</v>
      </c>
      <c r="F30" s="8">
        <v>45</v>
      </c>
      <c r="G30" s="2" t="str">
        <f t="shared" si="0"/>
        <v>Low</v>
      </c>
    </row>
    <row r="31" spans="1:7" ht="15.4">
      <c r="A31" s="2" t="s">
        <v>486</v>
      </c>
      <c r="B31" s="2" t="s">
        <v>93</v>
      </c>
      <c r="C31" s="2" t="s">
        <v>23</v>
      </c>
      <c r="D31" s="8">
        <v>9</v>
      </c>
      <c r="E31" s="2" t="s">
        <v>448</v>
      </c>
      <c r="F31" s="8">
        <v>30</v>
      </c>
      <c r="G31" s="2" t="str">
        <f t="shared" si="0"/>
        <v>High</v>
      </c>
    </row>
    <row r="32" spans="1:7" ht="15.4">
      <c r="A32" s="2" t="s">
        <v>487</v>
      </c>
      <c r="B32" s="2" t="s">
        <v>96</v>
      </c>
      <c r="C32" s="2" t="s">
        <v>76</v>
      </c>
      <c r="D32" s="8">
        <v>4</v>
      </c>
      <c r="E32" s="2" t="s">
        <v>461</v>
      </c>
      <c r="F32" s="8">
        <v>45</v>
      </c>
      <c r="G32" s="2" t="str">
        <f t="shared" si="0"/>
        <v>High</v>
      </c>
    </row>
    <row r="33" spans="1:7" ht="15.4">
      <c r="A33" s="2" t="s">
        <v>488</v>
      </c>
      <c r="B33" s="2" t="s">
        <v>98</v>
      </c>
      <c r="C33" s="2" t="s">
        <v>15</v>
      </c>
      <c r="D33" s="8">
        <v>3</v>
      </c>
      <c r="E33" s="2" t="s">
        <v>446</v>
      </c>
      <c r="F33" s="8">
        <v>45</v>
      </c>
      <c r="G33" s="2" t="str">
        <f t="shared" si="0"/>
        <v>Low</v>
      </c>
    </row>
    <row r="34" spans="1:7" ht="15.4">
      <c r="A34" s="2" t="s">
        <v>489</v>
      </c>
      <c r="B34" s="2" t="s">
        <v>101</v>
      </c>
      <c r="C34" s="2" t="s">
        <v>70</v>
      </c>
      <c r="D34" s="8">
        <v>5</v>
      </c>
      <c r="E34" s="2" t="s">
        <v>470</v>
      </c>
      <c r="F34" s="8">
        <v>45</v>
      </c>
      <c r="G34" s="2" t="str">
        <f t="shared" ref="G34:G65" si="1">IF(D34&gt;=4,"High","Low")</f>
        <v>High</v>
      </c>
    </row>
    <row r="35" spans="1:7" ht="15.4">
      <c r="A35" s="2" t="s">
        <v>490</v>
      </c>
      <c r="B35" s="2" t="s">
        <v>103</v>
      </c>
      <c r="C35" s="2" t="s">
        <v>23</v>
      </c>
      <c r="D35" s="8">
        <v>9</v>
      </c>
      <c r="E35" s="2" t="s">
        <v>481</v>
      </c>
      <c r="F35" s="8">
        <v>30</v>
      </c>
      <c r="G35" s="2" t="str">
        <f t="shared" si="1"/>
        <v>High</v>
      </c>
    </row>
    <row r="36" spans="1:7" ht="15.4">
      <c r="A36" s="2" t="s">
        <v>491</v>
      </c>
      <c r="B36" s="2" t="s">
        <v>106</v>
      </c>
      <c r="C36" s="2" t="s">
        <v>70</v>
      </c>
      <c r="D36" s="8">
        <v>6</v>
      </c>
      <c r="E36" s="2" t="s">
        <v>468</v>
      </c>
      <c r="F36" s="8">
        <v>45</v>
      </c>
      <c r="G36" s="2" t="str">
        <f t="shared" si="1"/>
        <v>High</v>
      </c>
    </row>
    <row r="37" spans="1:7" ht="15.4">
      <c r="A37" s="2" t="s">
        <v>492</v>
      </c>
      <c r="B37" s="2" t="s">
        <v>108</v>
      </c>
      <c r="C37" s="2" t="s">
        <v>15</v>
      </c>
      <c r="D37" s="8">
        <v>9</v>
      </c>
      <c r="E37" s="2" t="s">
        <v>450</v>
      </c>
      <c r="F37" s="8">
        <v>30</v>
      </c>
      <c r="G37" s="2" t="str">
        <f t="shared" si="1"/>
        <v>High</v>
      </c>
    </row>
    <row r="38" spans="1:7" ht="15.4">
      <c r="A38" s="2" t="s">
        <v>493</v>
      </c>
      <c r="B38" s="2" t="s">
        <v>110</v>
      </c>
      <c r="C38" s="2" t="s">
        <v>76</v>
      </c>
      <c r="D38" s="8">
        <v>7</v>
      </c>
      <c r="E38" s="2" t="s">
        <v>472</v>
      </c>
      <c r="F38" s="8">
        <v>45</v>
      </c>
      <c r="G38" s="2" t="str">
        <f t="shared" si="1"/>
        <v>High</v>
      </c>
    </row>
    <row r="39" spans="1:7" ht="15.4">
      <c r="A39" s="2" t="s">
        <v>494</v>
      </c>
      <c r="B39" s="2" t="s">
        <v>112</v>
      </c>
      <c r="C39" s="2" t="s">
        <v>76</v>
      </c>
      <c r="D39" s="8">
        <v>3</v>
      </c>
      <c r="E39" s="2" t="s">
        <v>463</v>
      </c>
      <c r="F39" s="8">
        <v>45</v>
      </c>
      <c r="G39" s="2" t="str">
        <f t="shared" si="1"/>
        <v>Low</v>
      </c>
    </row>
    <row r="40" spans="1:7" ht="15.4">
      <c r="A40" s="2" t="s">
        <v>495</v>
      </c>
      <c r="B40" s="2" t="s">
        <v>310</v>
      </c>
      <c r="C40" s="2" t="s">
        <v>76</v>
      </c>
      <c r="D40" s="8">
        <v>5</v>
      </c>
      <c r="E40" s="2" t="s">
        <v>470</v>
      </c>
      <c r="F40" s="8">
        <v>45</v>
      </c>
      <c r="G40" s="2" t="str">
        <f t="shared" si="1"/>
        <v>High</v>
      </c>
    </row>
    <row r="41" spans="1:7" ht="15.4">
      <c r="A41" s="2" t="s">
        <v>496</v>
      </c>
      <c r="B41" s="2" t="s">
        <v>114</v>
      </c>
      <c r="C41" s="2" t="s">
        <v>28</v>
      </c>
      <c r="D41" s="8">
        <v>9</v>
      </c>
      <c r="E41" s="2" t="s">
        <v>497</v>
      </c>
      <c r="F41" s="8">
        <v>30</v>
      </c>
      <c r="G41" s="2" t="str">
        <f t="shared" si="1"/>
        <v>High</v>
      </c>
    </row>
    <row r="42" spans="1:7" ht="15.4">
      <c r="A42" s="2" t="s">
        <v>498</v>
      </c>
      <c r="B42" s="2" t="s">
        <v>117</v>
      </c>
      <c r="C42" s="2" t="s">
        <v>28</v>
      </c>
      <c r="D42" s="8">
        <v>9</v>
      </c>
      <c r="E42" s="2" t="s">
        <v>450</v>
      </c>
      <c r="F42" s="8">
        <v>30</v>
      </c>
      <c r="G42" s="2" t="str">
        <f t="shared" si="1"/>
        <v>High</v>
      </c>
    </row>
    <row r="43" spans="1:7" ht="15.4">
      <c r="A43" s="2" t="s">
        <v>499</v>
      </c>
      <c r="B43" s="2" t="s">
        <v>119</v>
      </c>
      <c r="C43" s="2" t="s">
        <v>23</v>
      </c>
      <c r="D43" s="8">
        <v>7</v>
      </c>
      <c r="E43" s="2" t="s">
        <v>472</v>
      </c>
      <c r="F43" s="8">
        <v>45</v>
      </c>
      <c r="G43" s="2" t="str">
        <f t="shared" si="1"/>
        <v>High</v>
      </c>
    </row>
    <row r="44" spans="1:7" ht="15.4">
      <c r="A44" s="2" t="s">
        <v>500</v>
      </c>
      <c r="B44" s="2" t="s">
        <v>122</v>
      </c>
      <c r="C44" s="2" t="s">
        <v>23</v>
      </c>
      <c r="D44" s="8">
        <v>4</v>
      </c>
      <c r="E44" s="2" t="s">
        <v>444</v>
      </c>
      <c r="F44" s="8">
        <v>45</v>
      </c>
      <c r="G44" s="2" t="str">
        <f t="shared" si="1"/>
        <v>High</v>
      </c>
    </row>
    <row r="45" spans="1:7" ht="15.4">
      <c r="A45" s="2" t="s">
        <v>501</v>
      </c>
      <c r="B45" s="2" t="s">
        <v>125</v>
      </c>
      <c r="C45" s="2" t="s">
        <v>11</v>
      </c>
      <c r="D45" s="8">
        <v>5</v>
      </c>
      <c r="E45" s="2" t="s">
        <v>470</v>
      </c>
      <c r="F45" s="8">
        <v>45</v>
      </c>
      <c r="G45" s="2" t="str">
        <f t="shared" si="1"/>
        <v>High</v>
      </c>
    </row>
    <row r="46" spans="1:7" ht="15.4">
      <c r="A46" s="2" t="s">
        <v>502</v>
      </c>
      <c r="B46" s="2" t="s">
        <v>128</v>
      </c>
      <c r="C46" s="2" t="s">
        <v>15</v>
      </c>
      <c r="D46" s="8">
        <v>9</v>
      </c>
      <c r="E46" s="2" t="s">
        <v>481</v>
      </c>
      <c r="F46" s="8">
        <v>30</v>
      </c>
      <c r="G46" s="2" t="str">
        <f t="shared" si="1"/>
        <v>High</v>
      </c>
    </row>
    <row r="47" spans="1:7" ht="15.4">
      <c r="A47" s="2" t="s">
        <v>503</v>
      </c>
      <c r="B47" s="2" t="s">
        <v>131</v>
      </c>
      <c r="C47" s="2" t="s">
        <v>15</v>
      </c>
      <c r="D47" s="8">
        <v>7</v>
      </c>
      <c r="E47" s="2" t="s">
        <v>457</v>
      </c>
      <c r="F47" s="8">
        <v>45</v>
      </c>
      <c r="G47" s="2" t="str">
        <f t="shared" si="1"/>
        <v>High</v>
      </c>
    </row>
    <row r="48" spans="1:7" ht="15.4">
      <c r="A48" s="2" t="s">
        <v>504</v>
      </c>
      <c r="B48" s="2" t="s">
        <v>133</v>
      </c>
      <c r="C48" s="2" t="s">
        <v>23</v>
      </c>
      <c r="D48" s="8">
        <v>5</v>
      </c>
      <c r="E48" s="2" t="s">
        <v>470</v>
      </c>
      <c r="F48" s="8">
        <v>45</v>
      </c>
      <c r="G48" s="2" t="str">
        <f t="shared" si="1"/>
        <v>High</v>
      </c>
    </row>
    <row r="49" spans="1:7" ht="15.4">
      <c r="A49" s="2" t="s">
        <v>505</v>
      </c>
      <c r="B49" s="2" t="s">
        <v>135</v>
      </c>
      <c r="C49" s="2" t="s">
        <v>8</v>
      </c>
      <c r="D49" s="8">
        <v>6.270833333333333</v>
      </c>
      <c r="E49" s="2" t="s">
        <v>474</v>
      </c>
      <c r="F49" s="8">
        <v>45</v>
      </c>
      <c r="G49" s="2" t="str">
        <f t="shared" si="1"/>
        <v>High</v>
      </c>
    </row>
    <row r="50" spans="1:7" ht="15.4">
      <c r="A50" s="2" t="s">
        <v>506</v>
      </c>
      <c r="B50" s="2" t="s">
        <v>138</v>
      </c>
      <c r="C50" s="2" t="s">
        <v>23</v>
      </c>
      <c r="D50" s="8">
        <v>7</v>
      </c>
      <c r="E50" s="2" t="s">
        <v>457</v>
      </c>
      <c r="F50" s="8">
        <v>45</v>
      </c>
      <c r="G50" s="2" t="str">
        <f t="shared" si="1"/>
        <v>High</v>
      </c>
    </row>
    <row r="51" spans="1:7" ht="15.4">
      <c r="A51" s="2" t="s">
        <v>507</v>
      </c>
      <c r="B51" s="2" t="s">
        <v>140</v>
      </c>
      <c r="C51" s="2" t="s">
        <v>28</v>
      </c>
      <c r="D51" s="8">
        <v>4</v>
      </c>
      <c r="E51" s="2" t="s">
        <v>461</v>
      </c>
      <c r="F51" s="8">
        <v>45</v>
      </c>
      <c r="G51" s="2" t="str">
        <f t="shared" si="1"/>
        <v>High</v>
      </c>
    </row>
    <row r="52" spans="1:7" ht="15.4">
      <c r="A52" s="2" t="s">
        <v>508</v>
      </c>
      <c r="B52" s="2" t="s">
        <v>142</v>
      </c>
      <c r="C52" s="2" t="s">
        <v>15</v>
      </c>
      <c r="D52" s="8">
        <v>3</v>
      </c>
      <c r="E52" s="2" t="s">
        <v>446</v>
      </c>
      <c r="F52" s="8">
        <v>45</v>
      </c>
      <c r="G52" s="2" t="str">
        <f t="shared" si="1"/>
        <v>Low</v>
      </c>
    </row>
    <row r="53" spans="1:7" ht="15.4">
      <c r="A53" s="2" t="s">
        <v>509</v>
      </c>
      <c r="B53" s="2" t="s">
        <v>144</v>
      </c>
      <c r="C53" s="2" t="s">
        <v>11</v>
      </c>
      <c r="D53" s="8">
        <v>9</v>
      </c>
      <c r="E53" s="2" t="s">
        <v>448</v>
      </c>
      <c r="F53" s="8">
        <v>30</v>
      </c>
      <c r="G53" s="2" t="str">
        <f t="shared" si="1"/>
        <v>High</v>
      </c>
    </row>
    <row r="54" spans="1:7" ht="15.4">
      <c r="A54" s="2" t="s">
        <v>510</v>
      </c>
      <c r="B54" s="2" t="s">
        <v>146</v>
      </c>
      <c r="C54" s="2" t="s">
        <v>11</v>
      </c>
      <c r="D54" s="8">
        <v>8</v>
      </c>
      <c r="E54" s="2" t="s">
        <v>474</v>
      </c>
      <c r="F54" s="8">
        <v>45</v>
      </c>
      <c r="G54" s="2" t="str">
        <f t="shared" si="1"/>
        <v>High</v>
      </c>
    </row>
    <row r="55" spans="1:7" ht="15.4">
      <c r="A55" s="2" t="s">
        <v>511</v>
      </c>
      <c r="B55" s="2" t="s">
        <v>148</v>
      </c>
      <c r="C55" s="2" t="s">
        <v>11</v>
      </c>
      <c r="D55" s="8">
        <v>9</v>
      </c>
      <c r="E55" s="2" t="s">
        <v>450</v>
      </c>
      <c r="F55" s="8">
        <v>30</v>
      </c>
      <c r="G55" s="2" t="str">
        <f t="shared" si="1"/>
        <v>High</v>
      </c>
    </row>
    <row r="56" spans="1:7" ht="15.4">
      <c r="A56" s="2" t="s">
        <v>512</v>
      </c>
      <c r="B56" s="2" t="s">
        <v>349</v>
      </c>
      <c r="C56" s="2" t="s">
        <v>23</v>
      </c>
      <c r="D56" s="8">
        <v>4</v>
      </c>
      <c r="E56" s="2" t="s">
        <v>444</v>
      </c>
      <c r="F56" s="8">
        <v>45</v>
      </c>
      <c r="G56" s="2" t="str">
        <f t="shared" si="1"/>
        <v>High</v>
      </c>
    </row>
    <row r="57" spans="1:7" ht="15.4">
      <c r="A57" s="2" t="s">
        <v>513</v>
      </c>
      <c r="B57" s="2" t="s">
        <v>150</v>
      </c>
      <c r="C57" s="2" t="s">
        <v>70</v>
      </c>
      <c r="D57" s="8">
        <v>4</v>
      </c>
      <c r="E57" s="2" t="s">
        <v>444</v>
      </c>
      <c r="F57" s="8">
        <v>45</v>
      </c>
      <c r="G57" s="2" t="str">
        <f t="shared" si="1"/>
        <v>High</v>
      </c>
    </row>
    <row r="58" spans="1:7" ht="15.4">
      <c r="A58" s="2" t="s">
        <v>514</v>
      </c>
      <c r="B58" s="2" t="s">
        <v>152</v>
      </c>
      <c r="C58" s="2" t="s">
        <v>23</v>
      </c>
      <c r="D58" s="8">
        <v>3</v>
      </c>
      <c r="E58" s="2" t="s">
        <v>463</v>
      </c>
      <c r="F58" s="8">
        <v>45</v>
      </c>
      <c r="G58" s="2" t="str">
        <f t="shared" si="1"/>
        <v>Low</v>
      </c>
    </row>
    <row r="59" spans="1:7" ht="15.4">
      <c r="A59" s="2" t="s">
        <v>515</v>
      </c>
      <c r="B59" s="2" t="s">
        <v>156</v>
      </c>
      <c r="C59" s="2" t="s">
        <v>76</v>
      </c>
      <c r="D59" s="8">
        <v>3</v>
      </c>
      <c r="E59" s="2" t="s">
        <v>446</v>
      </c>
      <c r="F59" s="8">
        <v>45</v>
      </c>
      <c r="G59" s="2" t="str">
        <f t="shared" si="1"/>
        <v>Low</v>
      </c>
    </row>
    <row r="60" spans="1:7" ht="15.4">
      <c r="A60" s="2" t="s">
        <v>516</v>
      </c>
      <c r="B60" s="2" t="s">
        <v>158</v>
      </c>
      <c r="C60" s="2" t="s">
        <v>70</v>
      </c>
      <c r="D60" s="8">
        <v>9</v>
      </c>
      <c r="E60" s="2" t="s">
        <v>497</v>
      </c>
      <c r="F60" s="8">
        <v>30</v>
      </c>
      <c r="G60" s="2" t="str">
        <f t="shared" si="1"/>
        <v>High</v>
      </c>
    </row>
    <row r="61" spans="1:7" ht="15.4">
      <c r="A61" s="2" t="s">
        <v>517</v>
      </c>
      <c r="B61" s="2" t="s">
        <v>160</v>
      </c>
      <c r="C61" s="2" t="s">
        <v>23</v>
      </c>
      <c r="D61" s="8">
        <v>9</v>
      </c>
      <c r="E61" s="2" t="s">
        <v>450</v>
      </c>
      <c r="F61" s="8">
        <v>30</v>
      </c>
      <c r="G61" s="2" t="str">
        <f t="shared" si="1"/>
        <v>High</v>
      </c>
    </row>
    <row r="62" spans="1:7" ht="15.4">
      <c r="A62" s="2" t="s">
        <v>518</v>
      </c>
      <c r="B62" s="2" t="s">
        <v>162</v>
      </c>
      <c r="C62" s="2" t="s">
        <v>23</v>
      </c>
      <c r="D62" s="8">
        <v>6</v>
      </c>
      <c r="E62" s="2" t="s">
        <v>468</v>
      </c>
      <c r="F62" s="8">
        <v>45</v>
      </c>
      <c r="G62" s="2" t="str">
        <f t="shared" si="1"/>
        <v>High</v>
      </c>
    </row>
    <row r="63" spans="1:7" ht="15.4">
      <c r="A63" s="2" t="s">
        <v>519</v>
      </c>
      <c r="B63" s="2" t="s">
        <v>164</v>
      </c>
      <c r="C63" s="2" t="s">
        <v>70</v>
      </c>
      <c r="D63" s="8">
        <v>9</v>
      </c>
      <c r="E63" s="2" t="s">
        <v>450</v>
      </c>
      <c r="F63" s="8">
        <v>30</v>
      </c>
      <c r="G63" s="2" t="str">
        <f t="shared" si="1"/>
        <v>High</v>
      </c>
    </row>
    <row r="64" spans="1:7" ht="15.4">
      <c r="A64" s="2" t="s">
        <v>520</v>
      </c>
      <c r="B64" s="2" t="s">
        <v>166</v>
      </c>
      <c r="C64" s="2" t="s">
        <v>11</v>
      </c>
      <c r="D64" s="8">
        <v>5</v>
      </c>
      <c r="E64" s="2" t="s">
        <v>470</v>
      </c>
      <c r="F64" s="8">
        <v>45</v>
      </c>
      <c r="G64" s="2" t="str">
        <f t="shared" si="1"/>
        <v>High</v>
      </c>
    </row>
    <row r="65" spans="1:7" ht="15.4">
      <c r="A65" s="2" t="s">
        <v>521</v>
      </c>
      <c r="B65" s="2" t="s">
        <v>168</v>
      </c>
      <c r="C65" s="2" t="s">
        <v>23</v>
      </c>
      <c r="D65" s="8">
        <v>7</v>
      </c>
      <c r="E65" s="2" t="s">
        <v>454</v>
      </c>
      <c r="F65" s="8">
        <v>45</v>
      </c>
      <c r="G65" s="2" t="str">
        <f t="shared" si="1"/>
        <v>High</v>
      </c>
    </row>
    <row r="66" spans="1:7" ht="15.4">
      <c r="A66" s="2" t="s">
        <v>522</v>
      </c>
      <c r="B66" s="2" t="s">
        <v>170</v>
      </c>
      <c r="C66" s="2" t="s">
        <v>76</v>
      </c>
      <c r="D66" s="8">
        <v>8</v>
      </c>
      <c r="E66" s="2" t="s">
        <v>452</v>
      </c>
      <c r="F66" s="8">
        <v>45</v>
      </c>
      <c r="G66" s="2" t="str">
        <f t="shared" ref="G66:G97" si="2">IF(D66&gt;=4,"High","Low")</f>
        <v>High</v>
      </c>
    </row>
    <row r="67" spans="1:7" ht="15.4">
      <c r="A67" s="2" t="s">
        <v>523</v>
      </c>
      <c r="B67" s="2" t="s">
        <v>13</v>
      </c>
      <c r="C67" s="2" t="s">
        <v>70</v>
      </c>
      <c r="D67" s="8">
        <v>9</v>
      </c>
      <c r="E67" s="2" t="s">
        <v>450</v>
      </c>
      <c r="F67" s="8">
        <v>30</v>
      </c>
      <c r="G67" s="2" t="str">
        <f t="shared" si="2"/>
        <v>High</v>
      </c>
    </row>
    <row r="68" spans="1:7" ht="15.4">
      <c r="A68" s="2" t="s">
        <v>524</v>
      </c>
      <c r="B68" s="2" t="s">
        <v>172</v>
      </c>
      <c r="C68" s="2" t="s">
        <v>76</v>
      </c>
      <c r="D68" s="8">
        <v>3</v>
      </c>
      <c r="E68" s="2" t="s">
        <v>463</v>
      </c>
      <c r="F68" s="8">
        <v>45</v>
      </c>
      <c r="G68" s="2" t="str">
        <f t="shared" si="2"/>
        <v>Low</v>
      </c>
    </row>
    <row r="69" spans="1:7" ht="15.4">
      <c r="A69" s="2" t="s">
        <v>525</v>
      </c>
      <c r="B69" s="2" t="s">
        <v>174</v>
      </c>
      <c r="C69" s="2" t="s">
        <v>70</v>
      </c>
      <c r="D69" s="8">
        <v>8</v>
      </c>
      <c r="E69" s="2" t="s">
        <v>474</v>
      </c>
      <c r="F69" s="8">
        <v>45</v>
      </c>
      <c r="G69" s="2" t="str">
        <f t="shared" si="2"/>
        <v>High</v>
      </c>
    </row>
    <row r="70" spans="1:7" ht="15.4">
      <c r="A70" s="2" t="s">
        <v>526</v>
      </c>
      <c r="B70" s="2" t="s">
        <v>176</v>
      </c>
      <c r="C70" s="2" t="s">
        <v>76</v>
      </c>
      <c r="D70" s="8">
        <v>9</v>
      </c>
      <c r="E70" s="2" t="s">
        <v>481</v>
      </c>
      <c r="F70" s="8">
        <v>30</v>
      </c>
      <c r="G70" s="2" t="str">
        <f t="shared" si="2"/>
        <v>High</v>
      </c>
    </row>
    <row r="71" spans="1:7" ht="15.4">
      <c r="A71" s="2" t="s">
        <v>527</v>
      </c>
      <c r="B71" s="2" t="s">
        <v>294</v>
      </c>
      <c r="C71" s="2" t="s">
        <v>11</v>
      </c>
      <c r="D71" s="8">
        <v>9</v>
      </c>
      <c r="E71" s="2" t="s">
        <v>450</v>
      </c>
      <c r="F71" s="8">
        <v>30</v>
      </c>
      <c r="G71" s="2" t="str">
        <f t="shared" si="2"/>
        <v>High</v>
      </c>
    </row>
    <row r="72" spans="1:7" ht="15.4">
      <c r="A72" s="2" t="s">
        <v>528</v>
      </c>
      <c r="B72" s="2" t="s">
        <v>182</v>
      </c>
      <c r="C72" s="2" t="s">
        <v>23</v>
      </c>
      <c r="D72" s="8">
        <v>9</v>
      </c>
      <c r="E72" s="2" t="s">
        <v>497</v>
      </c>
      <c r="F72" s="8">
        <v>30</v>
      </c>
      <c r="G72" s="2" t="str">
        <f t="shared" si="2"/>
        <v>High</v>
      </c>
    </row>
    <row r="73" spans="1:7" ht="15.4">
      <c r="A73" s="2" t="s">
        <v>529</v>
      </c>
      <c r="B73" s="2" t="s">
        <v>184</v>
      </c>
      <c r="C73" s="2" t="s">
        <v>15</v>
      </c>
      <c r="D73" s="8">
        <v>8</v>
      </c>
      <c r="E73" s="2" t="s">
        <v>474</v>
      </c>
      <c r="F73" s="8">
        <v>45</v>
      </c>
      <c r="G73" s="2" t="str">
        <f t="shared" si="2"/>
        <v>High</v>
      </c>
    </row>
    <row r="74" spans="1:7" ht="15.4">
      <c r="A74" s="2" t="s">
        <v>530</v>
      </c>
      <c r="B74" s="2" t="s">
        <v>186</v>
      </c>
      <c r="C74" s="2" t="s">
        <v>23</v>
      </c>
      <c r="D74" s="8">
        <v>8</v>
      </c>
      <c r="E74" s="2" t="s">
        <v>474</v>
      </c>
      <c r="F74" s="8">
        <v>45</v>
      </c>
      <c r="G74" s="2" t="str">
        <f t="shared" si="2"/>
        <v>High</v>
      </c>
    </row>
    <row r="75" spans="1:7" ht="15.4">
      <c r="A75" s="2" t="s">
        <v>531</v>
      </c>
      <c r="B75" s="2" t="s">
        <v>188</v>
      </c>
      <c r="C75" s="2" t="s">
        <v>28</v>
      </c>
      <c r="D75" s="8">
        <v>9</v>
      </c>
      <c r="E75" s="2" t="s">
        <v>448</v>
      </c>
      <c r="F75" s="8">
        <v>30</v>
      </c>
      <c r="G75" s="2" t="str">
        <f t="shared" si="2"/>
        <v>High</v>
      </c>
    </row>
    <row r="76" spans="1:7" ht="15.4">
      <c r="A76" s="2" t="s">
        <v>532</v>
      </c>
      <c r="B76" s="2" t="s">
        <v>190</v>
      </c>
      <c r="C76" s="2" t="s">
        <v>11</v>
      </c>
      <c r="D76" s="8">
        <v>8</v>
      </c>
      <c r="E76" s="2" t="s">
        <v>474</v>
      </c>
      <c r="F76" s="8">
        <v>45</v>
      </c>
      <c r="G76" s="2" t="str">
        <f t="shared" si="2"/>
        <v>High</v>
      </c>
    </row>
    <row r="77" spans="1:7" ht="15.4">
      <c r="A77" s="2" t="s">
        <v>533</v>
      </c>
      <c r="B77" s="2" t="s">
        <v>192</v>
      </c>
      <c r="C77" s="2" t="s">
        <v>70</v>
      </c>
      <c r="D77" s="8">
        <v>4</v>
      </c>
      <c r="E77" s="2" t="s">
        <v>444</v>
      </c>
      <c r="F77" s="8">
        <v>45</v>
      </c>
      <c r="G77" s="2" t="str">
        <f t="shared" si="2"/>
        <v>High</v>
      </c>
    </row>
    <row r="78" spans="1:7" ht="15.4">
      <c r="A78" s="2" t="s">
        <v>534</v>
      </c>
      <c r="B78" s="2" t="s">
        <v>194</v>
      </c>
      <c r="C78" s="2" t="s">
        <v>23</v>
      </c>
      <c r="D78" s="8">
        <v>6</v>
      </c>
      <c r="E78" s="2" t="s">
        <v>468</v>
      </c>
      <c r="F78" s="8">
        <v>45</v>
      </c>
      <c r="G78" s="2" t="str">
        <f t="shared" si="2"/>
        <v>High</v>
      </c>
    </row>
    <row r="79" spans="1:7" ht="15.4">
      <c r="A79" s="2" t="s">
        <v>535</v>
      </c>
      <c r="B79" s="2" t="s">
        <v>196</v>
      </c>
      <c r="C79" s="2" t="s">
        <v>15</v>
      </c>
      <c r="D79" s="8">
        <v>8</v>
      </c>
      <c r="E79" s="2" t="s">
        <v>474</v>
      </c>
      <c r="F79" s="8">
        <v>45</v>
      </c>
      <c r="G79" s="2" t="str">
        <f t="shared" si="2"/>
        <v>High</v>
      </c>
    </row>
    <row r="80" spans="1:7" ht="15.4">
      <c r="A80" s="2" t="s">
        <v>536</v>
      </c>
      <c r="B80" s="2" t="s">
        <v>430</v>
      </c>
      <c r="C80" s="2" t="s">
        <v>76</v>
      </c>
      <c r="D80" s="8">
        <v>4</v>
      </c>
      <c r="E80" s="2" t="s">
        <v>444</v>
      </c>
      <c r="F80" s="8">
        <v>45</v>
      </c>
      <c r="G80" s="2" t="str">
        <f t="shared" si="2"/>
        <v>High</v>
      </c>
    </row>
    <row r="81" spans="1:7" ht="15.4">
      <c r="A81" s="2" t="s">
        <v>537</v>
      </c>
      <c r="B81" s="2" t="s">
        <v>202</v>
      </c>
      <c r="C81" s="2" t="s">
        <v>70</v>
      </c>
      <c r="D81" s="8">
        <v>3</v>
      </c>
      <c r="E81" s="2" t="s">
        <v>463</v>
      </c>
      <c r="F81" s="8">
        <v>45</v>
      </c>
      <c r="G81" s="2" t="str">
        <f t="shared" si="2"/>
        <v>Low</v>
      </c>
    </row>
    <row r="82" spans="1:7" ht="15.4">
      <c r="A82" s="2" t="s">
        <v>538</v>
      </c>
      <c r="B82" s="2" t="s">
        <v>312</v>
      </c>
      <c r="C82" s="2" t="s">
        <v>11</v>
      </c>
      <c r="D82" s="8">
        <v>7</v>
      </c>
      <c r="E82" s="2" t="s">
        <v>454</v>
      </c>
      <c r="F82" s="8">
        <v>45</v>
      </c>
      <c r="G82" s="2" t="str">
        <f t="shared" si="2"/>
        <v>High</v>
      </c>
    </row>
    <row r="83" spans="1:7" ht="15.4">
      <c r="A83" s="2" t="s">
        <v>539</v>
      </c>
      <c r="B83" s="2" t="s">
        <v>206</v>
      </c>
      <c r="C83" s="2" t="s">
        <v>11</v>
      </c>
      <c r="D83" s="8">
        <v>4</v>
      </c>
      <c r="E83" s="2" t="s">
        <v>461</v>
      </c>
      <c r="F83" s="8">
        <v>45</v>
      </c>
      <c r="G83" s="2" t="str">
        <f t="shared" si="2"/>
        <v>High</v>
      </c>
    </row>
    <row r="84" spans="1:7" ht="15.4">
      <c r="A84" s="2" t="s">
        <v>540</v>
      </c>
      <c r="B84" s="2" t="s">
        <v>208</v>
      </c>
      <c r="C84" s="2" t="s">
        <v>70</v>
      </c>
      <c r="D84" s="8">
        <v>9</v>
      </c>
      <c r="E84" s="2" t="s">
        <v>481</v>
      </c>
      <c r="F84" s="8">
        <v>30</v>
      </c>
      <c r="G84" s="2" t="str">
        <f t="shared" si="2"/>
        <v>High</v>
      </c>
    </row>
    <row r="85" spans="1:7" ht="15.4">
      <c r="A85" s="2" t="s">
        <v>541</v>
      </c>
      <c r="B85" s="2" t="s">
        <v>198</v>
      </c>
      <c r="C85" s="2" t="s">
        <v>70</v>
      </c>
      <c r="D85" s="8">
        <v>9</v>
      </c>
      <c r="E85" s="2" t="s">
        <v>448</v>
      </c>
      <c r="F85" s="8">
        <v>30</v>
      </c>
      <c r="G85" s="2" t="str">
        <f t="shared" si="2"/>
        <v>High</v>
      </c>
    </row>
    <row r="86" spans="1:7" ht="15.4">
      <c r="A86" s="2" t="s">
        <v>542</v>
      </c>
      <c r="B86" s="2" t="s">
        <v>211</v>
      </c>
      <c r="C86" s="2" t="s">
        <v>28</v>
      </c>
      <c r="D86" s="8">
        <v>9</v>
      </c>
      <c r="E86" s="2" t="s">
        <v>481</v>
      </c>
      <c r="F86" s="8">
        <v>30</v>
      </c>
      <c r="G86" s="2" t="str">
        <f t="shared" si="2"/>
        <v>High</v>
      </c>
    </row>
    <row r="87" spans="1:7" ht="15.4">
      <c r="A87" s="2" t="s">
        <v>543</v>
      </c>
      <c r="B87" s="2" t="s">
        <v>213</v>
      </c>
      <c r="C87" s="2" t="s">
        <v>11</v>
      </c>
      <c r="D87" s="8">
        <v>8</v>
      </c>
      <c r="E87" s="2" t="s">
        <v>474</v>
      </c>
      <c r="F87" s="8">
        <v>45</v>
      </c>
      <c r="G87" s="2" t="str">
        <f t="shared" si="2"/>
        <v>High</v>
      </c>
    </row>
    <row r="88" spans="1:7" ht="15.4">
      <c r="A88" s="2" t="s">
        <v>544</v>
      </c>
      <c r="B88" s="2" t="s">
        <v>215</v>
      </c>
      <c r="C88" s="2" t="s">
        <v>70</v>
      </c>
      <c r="D88" s="8">
        <v>7</v>
      </c>
      <c r="E88" s="2" t="s">
        <v>457</v>
      </c>
      <c r="F88" s="8">
        <v>45</v>
      </c>
      <c r="G88" s="2" t="str">
        <f t="shared" si="2"/>
        <v>High</v>
      </c>
    </row>
    <row r="89" spans="1:7" ht="15.4">
      <c r="A89" s="2" t="s">
        <v>545</v>
      </c>
      <c r="B89" s="2" t="s">
        <v>217</v>
      </c>
      <c r="C89" s="2" t="s">
        <v>28</v>
      </c>
      <c r="D89" s="8">
        <v>8</v>
      </c>
      <c r="E89" s="2" t="s">
        <v>452</v>
      </c>
      <c r="F89" s="8">
        <v>45</v>
      </c>
      <c r="G89" s="2" t="str">
        <f t="shared" si="2"/>
        <v>High</v>
      </c>
    </row>
    <row r="90" spans="1:7" ht="15.4">
      <c r="A90" s="2" t="s">
        <v>546</v>
      </c>
      <c r="B90" s="2" t="s">
        <v>219</v>
      </c>
      <c r="C90" s="2" t="s">
        <v>15</v>
      </c>
      <c r="D90" s="8">
        <v>7</v>
      </c>
      <c r="E90" s="2" t="s">
        <v>454</v>
      </c>
      <c r="F90" s="8">
        <v>45</v>
      </c>
      <c r="G90" s="2" t="str">
        <f t="shared" si="2"/>
        <v>High</v>
      </c>
    </row>
    <row r="91" spans="1:7" ht="15.4">
      <c r="A91" s="2" t="s">
        <v>547</v>
      </c>
      <c r="B91" s="2" t="s">
        <v>222</v>
      </c>
      <c r="C91" s="2" t="s">
        <v>15</v>
      </c>
      <c r="D91" s="8">
        <v>4</v>
      </c>
      <c r="E91" s="2" t="s">
        <v>461</v>
      </c>
      <c r="F91" s="8">
        <v>45</v>
      </c>
      <c r="G91" s="2" t="str">
        <f t="shared" si="2"/>
        <v>High</v>
      </c>
    </row>
    <row r="92" spans="1:7" ht="15.4">
      <c r="A92" s="2" t="s">
        <v>548</v>
      </c>
      <c r="B92" s="2" t="s">
        <v>224</v>
      </c>
      <c r="C92" s="2" t="s">
        <v>76</v>
      </c>
      <c r="D92" s="8">
        <v>8</v>
      </c>
      <c r="E92" s="2" t="s">
        <v>474</v>
      </c>
      <c r="F92" s="8">
        <v>45</v>
      </c>
      <c r="G92" s="2" t="str">
        <f t="shared" si="2"/>
        <v>High</v>
      </c>
    </row>
    <row r="93" spans="1:7" ht="15.4">
      <c r="A93" s="2" t="s">
        <v>549</v>
      </c>
      <c r="B93" s="2" t="s">
        <v>226</v>
      </c>
      <c r="C93" s="2" t="s">
        <v>28</v>
      </c>
      <c r="D93" s="8">
        <v>7</v>
      </c>
      <c r="E93" s="2" t="s">
        <v>454</v>
      </c>
      <c r="F93" s="8">
        <v>45</v>
      </c>
      <c r="G93" s="2" t="str">
        <f t="shared" si="2"/>
        <v>High</v>
      </c>
    </row>
    <row r="94" spans="1:7" ht="15.4">
      <c r="A94" s="2" t="s">
        <v>550</v>
      </c>
      <c r="B94" s="2" t="s">
        <v>228</v>
      </c>
      <c r="C94" s="2" t="s">
        <v>15</v>
      </c>
      <c r="D94" s="8">
        <v>4</v>
      </c>
      <c r="E94" s="2" t="s">
        <v>461</v>
      </c>
      <c r="F94" s="8">
        <v>45</v>
      </c>
      <c r="G94" s="2" t="str">
        <f t="shared" si="2"/>
        <v>High</v>
      </c>
    </row>
    <row r="95" spans="1:7" ht="15.4">
      <c r="A95" s="2" t="s">
        <v>551</v>
      </c>
      <c r="B95" s="2" t="s">
        <v>230</v>
      </c>
      <c r="C95" s="2" t="s">
        <v>70</v>
      </c>
      <c r="D95" s="8">
        <v>9</v>
      </c>
      <c r="E95" s="2" t="s">
        <v>481</v>
      </c>
      <c r="F95" s="8">
        <v>30</v>
      </c>
      <c r="G95" s="2" t="str">
        <f t="shared" si="2"/>
        <v>High</v>
      </c>
    </row>
    <row r="96" spans="1:7" ht="15.4">
      <c r="A96" s="2" t="s">
        <v>552</v>
      </c>
      <c r="B96" s="2" t="s">
        <v>232</v>
      </c>
      <c r="C96" s="2" t="s">
        <v>76</v>
      </c>
      <c r="D96" s="8">
        <v>6</v>
      </c>
      <c r="E96" s="2" t="s">
        <v>468</v>
      </c>
      <c r="F96" s="8">
        <v>45</v>
      </c>
      <c r="G96" s="2" t="str">
        <f t="shared" si="2"/>
        <v>High</v>
      </c>
    </row>
    <row r="97" spans="1:7" ht="15.4">
      <c r="A97" s="2" t="s">
        <v>553</v>
      </c>
      <c r="B97" s="2" t="s">
        <v>234</v>
      </c>
      <c r="C97" s="2" t="s">
        <v>28</v>
      </c>
      <c r="D97" s="8">
        <v>9</v>
      </c>
      <c r="E97" s="2" t="s">
        <v>450</v>
      </c>
      <c r="F97" s="8">
        <v>30</v>
      </c>
      <c r="G97" s="2" t="str">
        <f t="shared" si="2"/>
        <v>High</v>
      </c>
    </row>
    <row r="98" spans="1:7" ht="15.4">
      <c r="A98" s="2" t="s">
        <v>554</v>
      </c>
      <c r="B98" s="2" t="s">
        <v>236</v>
      </c>
      <c r="C98" s="2" t="s">
        <v>23</v>
      </c>
      <c r="D98" s="8">
        <v>4</v>
      </c>
      <c r="E98" s="2" t="s">
        <v>461</v>
      </c>
      <c r="F98" s="8">
        <v>45</v>
      </c>
      <c r="G98" s="2" t="str">
        <f t="shared" ref="G98:G129" si="3">IF(D98&gt;=4,"High","Low")</f>
        <v>High</v>
      </c>
    </row>
    <row r="99" spans="1:7" ht="15.4">
      <c r="A99" s="2" t="s">
        <v>555</v>
      </c>
      <c r="B99" s="2" t="s">
        <v>238</v>
      </c>
      <c r="C99" s="2" t="s">
        <v>11</v>
      </c>
      <c r="D99" s="8">
        <v>4</v>
      </c>
      <c r="E99" s="2" t="s">
        <v>444</v>
      </c>
      <c r="F99" s="8">
        <v>45</v>
      </c>
      <c r="G99" s="2" t="str">
        <f t="shared" si="3"/>
        <v>High</v>
      </c>
    </row>
    <row r="100" spans="1:7" ht="15.4">
      <c r="A100" s="2" t="s">
        <v>556</v>
      </c>
      <c r="B100" s="2" t="s">
        <v>22</v>
      </c>
      <c r="C100" s="2" t="s">
        <v>70</v>
      </c>
      <c r="D100" s="8">
        <v>6</v>
      </c>
      <c r="E100" s="2" t="s">
        <v>468</v>
      </c>
      <c r="F100" s="8">
        <v>45</v>
      </c>
      <c r="G100" s="2" t="str">
        <f t="shared" si="3"/>
        <v>High</v>
      </c>
    </row>
    <row r="101" spans="1:7" ht="15.4">
      <c r="A101" s="2" t="s">
        <v>557</v>
      </c>
      <c r="B101" s="2" t="s">
        <v>243</v>
      </c>
      <c r="C101" s="2" t="s">
        <v>15</v>
      </c>
      <c r="D101" s="8">
        <v>9</v>
      </c>
      <c r="E101" s="2" t="s">
        <v>448</v>
      </c>
      <c r="F101" s="8">
        <v>30</v>
      </c>
      <c r="G101" s="2" t="str">
        <f t="shared" si="3"/>
        <v>High</v>
      </c>
    </row>
    <row r="102" spans="1:7" ht="15.4">
      <c r="A102" s="2" t="s">
        <v>558</v>
      </c>
      <c r="B102" s="2" t="s">
        <v>245</v>
      </c>
      <c r="C102" s="2" t="s">
        <v>28</v>
      </c>
      <c r="D102" s="8">
        <v>8</v>
      </c>
      <c r="E102" s="2" t="s">
        <v>474</v>
      </c>
      <c r="F102" s="8">
        <v>45</v>
      </c>
      <c r="G102" s="2" t="str">
        <f t="shared" si="3"/>
        <v>High</v>
      </c>
    </row>
    <row r="103" spans="1:7" ht="15.4">
      <c r="A103" s="2" t="s">
        <v>559</v>
      </c>
      <c r="B103" s="2" t="s">
        <v>247</v>
      </c>
      <c r="C103" s="2" t="s">
        <v>23</v>
      </c>
      <c r="D103" s="8">
        <v>4</v>
      </c>
      <c r="E103" s="2" t="s">
        <v>444</v>
      </c>
      <c r="F103" s="8">
        <v>45</v>
      </c>
      <c r="G103" s="2" t="str">
        <f t="shared" si="3"/>
        <v>High</v>
      </c>
    </row>
    <row r="104" spans="1:7" ht="15.4">
      <c r="A104" s="2" t="s">
        <v>560</v>
      </c>
      <c r="B104" s="2" t="s">
        <v>249</v>
      </c>
      <c r="C104" s="2" t="s">
        <v>23</v>
      </c>
      <c r="D104" s="8">
        <v>7</v>
      </c>
      <c r="E104" s="2" t="s">
        <v>454</v>
      </c>
      <c r="F104" s="8">
        <v>45</v>
      </c>
      <c r="G104" s="2" t="str">
        <f t="shared" si="3"/>
        <v>High</v>
      </c>
    </row>
    <row r="105" spans="1:7" ht="15.4">
      <c r="A105" s="2" t="s">
        <v>561</v>
      </c>
      <c r="B105" s="2" t="s">
        <v>251</v>
      </c>
      <c r="C105" s="2" t="s">
        <v>8</v>
      </c>
      <c r="D105" s="8">
        <v>6.270833333333333</v>
      </c>
      <c r="E105" s="2" t="s">
        <v>8</v>
      </c>
      <c r="F105" s="8"/>
      <c r="G105" s="2" t="str">
        <f t="shared" si="3"/>
        <v>High</v>
      </c>
    </row>
    <row r="106" spans="1:7" ht="15.4">
      <c r="A106" s="2" t="s">
        <v>562</v>
      </c>
      <c r="B106" s="2" t="s">
        <v>26</v>
      </c>
      <c r="C106" s="2" t="s">
        <v>76</v>
      </c>
      <c r="D106" s="8">
        <v>4</v>
      </c>
      <c r="E106" s="2" t="s">
        <v>444</v>
      </c>
      <c r="F106" s="8">
        <v>45</v>
      </c>
      <c r="G106" s="2" t="str">
        <f t="shared" si="3"/>
        <v>High</v>
      </c>
    </row>
    <row r="107" spans="1:7" ht="15.4">
      <c r="A107" s="2" t="s">
        <v>563</v>
      </c>
      <c r="B107" s="2" t="s">
        <v>255</v>
      </c>
      <c r="C107" s="2" t="s">
        <v>15</v>
      </c>
      <c r="D107" s="8">
        <v>8</v>
      </c>
      <c r="E107" s="2" t="s">
        <v>452</v>
      </c>
      <c r="F107" s="8">
        <v>45</v>
      </c>
      <c r="G107" s="2" t="str">
        <f t="shared" si="3"/>
        <v>High</v>
      </c>
    </row>
    <row r="108" spans="1:7" ht="15.4">
      <c r="A108" s="2" t="s">
        <v>564</v>
      </c>
      <c r="B108" s="2" t="s">
        <v>257</v>
      </c>
      <c r="C108" s="2" t="s">
        <v>11</v>
      </c>
      <c r="D108" s="8">
        <v>8</v>
      </c>
      <c r="E108" s="2" t="s">
        <v>474</v>
      </c>
      <c r="F108" s="8">
        <v>45</v>
      </c>
      <c r="G108" s="2" t="str">
        <f t="shared" si="3"/>
        <v>High</v>
      </c>
    </row>
    <row r="109" spans="1:7" ht="15.4">
      <c r="A109" s="2" t="s">
        <v>565</v>
      </c>
      <c r="B109" s="2" t="s">
        <v>259</v>
      </c>
      <c r="C109" s="2" t="s">
        <v>70</v>
      </c>
      <c r="D109" s="8">
        <v>9</v>
      </c>
      <c r="E109" s="2" t="s">
        <v>481</v>
      </c>
      <c r="F109" s="8">
        <v>30</v>
      </c>
      <c r="G109" s="2" t="str">
        <f t="shared" si="3"/>
        <v>High</v>
      </c>
    </row>
    <row r="110" spans="1:7" ht="15.4">
      <c r="A110" s="2" t="s">
        <v>566</v>
      </c>
      <c r="B110" s="2" t="s">
        <v>261</v>
      </c>
      <c r="C110" s="2" t="s">
        <v>28</v>
      </c>
      <c r="D110" s="8">
        <v>6</v>
      </c>
      <c r="E110" s="2" t="s">
        <v>468</v>
      </c>
      <c r="F110" s="8">
        <v>45</v>
      </c>
      <c r="G110" s="2" t="str">
        <f t="shared" si="3"/>
        <v>High</v>
      </c>
    </row>
    <row r="111" spans="1:7" ht="15.4">
      <c r="A111" s="2" t="s">
        <v>567</v>
      </c>
      <c r="B111" s="2" t="s">
        <v>263</v>
      </c>
      <c r="C111" s="2" t="s">
        <v>28</v>
      </c>
      <c r="D111" s="8">
        <v>6</v>
      </c>
      <c r="E111" s="2" t="s">
        <v>468</v>
      </c>
      <c r="F111" s="8">
        <v>45</v>
      </c>
      <c r="G111" s="2" t="str">
        <f t="shared" si="3"/>
        <v>High</v>
      </c>
    </row>
    <row r="112" spans="1:7" ht="15.4">
      <c r="A112" s="2" t="s">
        <v>568</v>
      </c>
      <c r="B112" s="2" t="s">
        <v>265</v>
      </c>
      <c r="C112" s="2" t="s">
        <v>76</v>
      </c>
      <c r="D112" s="8">
        <v>4</v>
      </c>
      <c r="E112" s="2" t="s">
        <v>444</v>
      </c>
      <c r="F112" s="8">
        <v>45</v>
      </c>
      <c r="G112" s="2" t="str">
        <f t="shared" si="3"/>
        <v>High</v>
      </c>
    </row>
    <row r="113" spans="1:7" ht="15.4">
      <c r="A113" s="2" t="s">
        <v>569</v>
      </c>
      <c r="B113" s="2" t="s">
        <v>267</v>
      </c>
      <c r="C113" s="2" t="s">
        <v>70</v>
      </c>
      <c r="D113" s="8">
        <v>3</v>
      </c>
      <c r="E113" s="2" t="s">
        <v>463</v>
      </c>
      <c r="F113" s="8">
        <v>45</v>
      </c>
      <c r="G113" s="2" t="str">
        <f t="shared" si="3"/>
        <v>Low</v>
      </c>
    </row>
    <row r="114" spans="1:7" ht="15.4">
      <c r="A114" s="2" t="s">
        <v>570</v>
      </c>
      <c r="B114" s="2" t="s">
        <v>204</v>
      </c>
      <c r="C114" s="2" t="s">
        <v>28</v>
      </c>
      <c r="D114" s="8">
        <v>4</v>
      </c>
      <c r="E114" s="2" t="s">
        <v>444</v>
      </c>
      <c r="F114" s="8">
        <v>45</v>
      </c>
      <c r="G114" s="2" t="str">
        <f t="shared" si="3"/>
        <v>High</v>
      </c>
    </row>
    <row r="115" spans="1:7" ht="15.4">
      <c r="A115" s="2" t="s">
        <v>571</v>
      </c>
      <c r="B115" s="2" t="s">
        <v>269</v>
      </c>
      <c r="C115" s="2" t="s">
        <v>70</v>
      </c>
      <c r="D115" s="8">
        <v>4</v>
      </c>
      <c r="E115" s="2" t="s">
        <v>461</v>
      </c>
      <c r="F115" s="8">
        <v>45</v>
      </c>
      <c r="G115" s="2" t="str">
        <f t="shared" si="3"/>
        <v>High</v>
      </c>
    </row>
    <row r="116" spans="1:7" ht="15.4">
      <c r="A116" s="2" t="s">
        <v>572</v>
      </c>
      <c r="B116" s="2" t="s">
        <v>271</v>
      </c>
      <c r="C116" s="2" t="s">
        <v>28</v>
      </c>
      <c r="D116" s="8">
        <v>3</v>
      </c>
      <c r="E116" s="2" t="s">
        <v>463</v>
      </c>
      <c r="F116" s="8">
        <v>45</v>
      </c>
      <c r="G116" s="2" t="str">
        <f t="shared" si="3"/>
        <v>Low</v>
      </c>
    </row>
    <row r="117" spans="1:7" ht="15.4">
      <c r="A117" s="2" t="s">
        <v>573</v>
      </c>
      <c r="B117" s="2" t="s">
        <v>273</v>
      </c>
      <c r="C117" s="2" t="s">
        <v>76</v>
      </c>
      <c r="D117" s="8">
        <v>7</v>
      </c>
      <c r="E117" s="2" t="s">
        <v>454</v>
      </c>
      <c r="F117" s="8">
        <v>45</v>
      </c>
      <c r="G117" s="2" t="str">
        <f t="shared" si="3"/>
        <v>High</v>
      </c>
    </row>
    <row r="118" spans="1:7" ht="15.4">
      <c r="A118" s="2" t="s">
        <v>574</v>
      </c>
      <c r="B118" s="2" t="s">
        <v>275</v>
      </c>
      <c r="C118" s="2" t="s">
        <v>70</v>
      </c>
      <c r="D118" s="8">
        <v>9</v>
      </c>
      <c r="E118" s="2" t="s">
        <v>450</v>
      </c>
      <c r="F118" s="8">
        <v>30</v>
      </c>
      <c r="G118" s="2" t="str">
        <f t="shared" si="3"/>
        <v>High</v>
      </c>
    </row>
    <row r="119" spans="1:7" ht="15.4">
      <c r="A119" s="2" t="s">
        <v>575</v>
      </c>
      <c r="B119" s="2" t="s">
        <v>277</v>
      </c>
      <c r="C119" s="2" t="s">
        <v>15</v>
      </c>
      <c r="D119" s="8">
        <v>9</v>
      </c>
      <c r="E119" s="2" t="s">
        <v>497</v>
      </c>
      <c r="F119" s="8">
        <v>30</v>
      </c>
      <c r="G119" s="2" t="str">
        <f t="shared" si="3"/>
        <v>High</v>
      </c>
    </row>
    <row r="120" spans="1:7" ht="15.4">
      <c r="A120" s="2" t="s">
        <v>576</v>
      </c>
      <c r="B120" s="2" t="s">
        <v>279</v>
      </c>
      <c r="C120" s="2" t="s">
        <v>23</v>
      </c>
      <c r="D120" s="8">
        <v>7</v>
      </c>
      <c r="E120" s="2" t="s">
        <v>472</v>
      </c>
      <c r="F120" s="8">
        <v>45</v>
      </c>
      <c r="G120" s="2" t="str">
        <f t="shared" si="3"/>
        <v>High</v>
      </c>
    </row>
    <row r="121" spans="1:7" ht="15.4">
      <c r="A121" s="2" t="s">
        <v>577</v>
      </c>
      <c r="B121" s="2" t="s">
        <v>281</v>
      </c>
      <c r="C121" s="2" t="s">
        <v>11</v>
      </c>
      <c r="D121" s="8">
        <v>8</v>
      </c>
      <c r="E121" s="2" t="s">
        <v>474</v>
      </c>
      <c r="F121" s="8">
        <v>45</v>
      </c>
      <c r="G121" s="2" t="str">
        <f t="shared" si="3"/>
        <v>High</v>
      </c>
    </row>
    <row r="122" spans="1:7" ht="15.4">
      <c r="A122" s="2" t="s">
        <v>578</v>
      </c>
      <c r="B122" s="2" t="s">
        <v>284</v>
      </c>
      <c r="C122" s="2" t="s">
        <v>23</v>
      </c>
      <c r="D122" s="8">
        <v>8</v>
      </c>
      <c r="E122" s="2" t="s">
        <v>452</v>
      </c>
      <c r="F122" s="8">
        <v>45</v>
      </c>
      <c r="G122" s="2" t="str">
        <f t="shared" si="3"/>
        <v>High</v>
      </c>
    </row>
    <row r="123" spans="1:7" ht="15.4">
      <c r="A123" s="2" t="s">
        <v>579</v>
      </c>
      <c r="B123" s="2" t="s">
        <v>286</v>
      </c>
      <c r="C123" s="2" t="s">
        <v>11</v>
      </c>
      <c r="D123" s="8">
        <v>4</v>
      </c>
      <c r="E123" s="2" t="s">
        <v>444</v>
      </c>
      <c r="F123" s="8">
        <v>45</v>
      </c>
      <c r="G123" s="2" t="str">
        <f t="shared" si="3"/>
        <v>High</v>
      </c>
    </row>
    <row r="124" spans="1:7" ht="15.4">
      <c r="A124" s="2" t="s">
        <v>580</v>
      </c>
      <c r="B124" s="2" t="s">
        <v>288</v>
      </c>
      <c r="C124" s="2" t="s">
        <v>15</v>
      </c>
      <c r="D124" s="8">
        <v>3</v>
      </c>
      <c r="E124" s="2" t="s">
        <v>463</v>
      </c>
      <c r="F124" s="8">
        <v>45</v>
      </c>
      <c r="G124" s="2" t="str">
        <f t="shared" si="3"/>
        <v>Low</v>
      </c>
    </row>
    <row r="125" spans="1:7" ht="15.4">
      <c r="A125" s="2" t="s">
        <v>581</v>
      </c>
      <c r="B125" s="2" t="s">
        <v>290</v>
      </c>
      <c r="C125" s="2" t="s">
        <v>76</v>
      </c>
      <c r="D125" s="8">
        <v>4</v>
      </c>
      <c r="E125" s="2" t="s">
        <v>444</v>
      </c>
      <c r="F125" s="8">
        <v>45</v>
      </c>
      <c r="G125" s="2" t="str">
        <f t="shared" si="3"/>
        <v>High</v>
      </c>
    </row>
    <row r="126" spans="1:7" ht="15.4">
      <c r="A126" s="2" t="s">
        <v>582</v>
      </c>
      <c r="B126" s="2" t="s">
        <v>294</v>
      </c>
      <c r="C126" s="2" t="s">
        <v>15</v>
      </c>
      <c r="D126" s="8">
        <v>7</v>
      </c>
      <c r="E126" s="2" t="s">
        <v>454</v>
      </c>
      <c r="F126" s="8">
        <v>45</v>
      </c>
      <c r="G126" s="2" t="str">
        <f t="shared" si="3"/>
        <v>High</v>
      </c>
    </row>
    <row r="127" spans="1:7" ht="15.4">
      <c r="A127" s="2" t="s">
        <v>583</v>
      </c>
      <c r="B127" s="2" t="s">
        <v>296</v>
      </c>
      <c r="C127" s="2" t="s">
        <v>76</v>
      </c>
      <c r="D127" s="8">
        <v>7</v>
      </c>
      <c r="E127" s="2" t="s">
        <v>472</v>
      </c>
      <c r="F127" s="8">
        <v>45</v>
      </c>
      <c r="G127" s="2" t="str">
        <f t="shared" si="3"/>
        <v>High</v>
      </c>
    </row>
    <row r="128" spans="1:7" ht="15.4">
      <c r="A128" s="2" t="s">
        <v>584</v>
      </c>
      <c r="B128" s="2" t="s">
        <v>298</v>
      </c>
      <c r="C128" s="2" t="s">
        <v>28</v>
      </c>
      <c r="D128" s="8">
        <v>4</v>
      </c>
      <c r="E128" s="2" t="s">
        <v>444</v>
      </c>
      <c r="F128" s="8">
        <v>45</v>
      </c>
      <c r="G128" s="2" t="str">
        <f t="shared" si="3"/>
        <v>High</v>
      </c>
    </row>
    <row r="129" spans="1:7" ht="15.4">
      <c r="A129" s="2" t="s">
        <v>585</v>
      </c>
      <c r="B129" s="2" t="s">
        <v>432</v>
      </c>
      <c r="C129" s="2" t="s">
        <v>70</v>
      </c>
      <c r="D129" s="8">
        <v>9</v>
      </c>
      <c r="E129" s="2" t="s">
        <v>481</v>
      </c>
      <c r="F129" s="8">
        <v>30</v>
      </c>
      <c r="G129" s="2" t="str">
        <f t="shared" si="3"/>
        <v>High</v>
      </c>
    </row>
    <row r="130" spans="1:7" ht="15.4">
      <c r="A130" s="2" t="s">
        <v>586</v>
      </c>
      <c r="B130" s="2" t="s">
        <v>302</v>
      </c>
      <c r="C130" s="2" t="s">
        <v>15</v>
      </c>
      <c r="D130" s="8">
        <v>3</v>
      </c>
      <c r="E130" s="2" t="s">
        <v>463</v>
      </c>
      <c r="F130" s="8">
        <v>45</v>
      </c>
      <c r="G130" s="2" t="str">
        <f t="shared" ref="G130:G161" si="4">IF(D130&gt;=4,"High","Low")</f>
        <v>Low</v>
      </c>
    </row>
    <row r="131" spans="1:7" ht="15.4">
      <c r="A131" s="2" t="s">
        <v>587</v>
      </c>
      <c r="B131" s="2" t="s">
        <v>304</v>
      </c>
      <c r="C131" s="2" t="s">
        <v>11</v>
      </c>
      <c r="D131" s="8">
        <v>3</v>
      </c>
      <c r="E131" s="2" t="s">
        <v>463</v>
      </c>
      <c r="F131" s="8">
        <v>45</v>
      </c>
      <c r="G131" s="2" t="str">
        <f t="shared" si="4"/>
        <v>Low</v>
      </c>
    </row>
    <row r="132" spans="1:7" ht="15.4">
      <c r="A132" s="2" t="s">
        <v>588</v>
      </c>
      <c r="B132" s="2" t="s">
        <v>306</v>
      </c>
      <c r="C132" s="2" t="s">
        <v>70</v>
      </c>
      <c r="D132" s="8">
        <v>8</v>
      </c>
      <c r="E132" s="2" t="s">
        <v>474</v>
      </c>
      <c r="F132" s="8">
        <v>45</v>
      </c>
      <c r="G132" s="2" t="str">
        <f t="shared" si="4"/>
        <v>High</v>
      </c>
    </row>
    <row r="133" spans="1:7" ht="15.4">
      <c r="A133" s="2" t="s">
        <v>589</v>
      </c>
      <c r="B133" s="2" t="s">
        <v>308</v>
      </c>
      <c r="C133" s="2" t="s">
        <v>11</v>
      </c>
      <c r="D133" s="8">
        <v>9</v>
      </c>
      <c r="E133" s="2" t="s">
        <v>450</v>
      </c>
      <c r="F133" s="8">
        <v>30</v>
      </c>
      <c r="G133" s="2" t="str">
        <f t="shared" si="4"/>
        <v>High</v>
      </c>
    </row>
    <row r="134" spans="1:7" ht="15.4">
      <c r="A134" s="2" t="s">
        <v>590</v>
      </c>
      <c r="B134" s="2" t="s">
        <v>310</v>
      </c>
      <c r="C134" s="2" t="s">
        <v>8</v>
      </c>
      <c r="D134" s="8">
        <v>5</v>
      </c>
      <c r="E134" s="2" t="s">
        <v>8</v>
      </c>
      <c r="F134" s="8">
        <v>45</v>
      </c>
      <c r="G134" s="2" t="str">
        <f t="shared" si="4"/>
        <v>High</v>
      </c>
    </row>
    <row r="135" spans="1:7" ht="15.4">
      <c r="A135" s="2" t="s">
        <v>591</v>
      </c>
      <c r="B135" s="2" t="s">
        <v>312</v>
      </c>
      <c r="C135" s="2" t="s">
        <v>70</v>
      </c>
      <c r="D135" s="8">
        <v>9</v>
      </c>
      <c r="E135" s="2" t="s">
        <v>450</v>
      </c>
      <c r="F135" s="8">
        <v>30</v>
      </c>
      <c r="G135" s="2" t="str">
        <f t="shared" si="4"/>
        <v>High</v>
      </c>
    </row>
    <row r="136" spans="1:7" ht="15.4">
      <c r="A136" s="2" t="s">
        <v>592</v>
      </c>
      <c r="B136" s="2" t="s">
        <v>314</v>
      </c>
      <c r="C136" s="2" t="s">
        <v>11</v>
      </c>
      <c r="D136" s="8">
        <v>9</v>
      </c>
      <c r="E136" s="2" t="s">
        <v>481</v>
      </c>
      <c r="F136" s="8">
        <v>30</v>
      </c>
      <c r="G136" s="2" t="str">
        <f t="shared" si="4"/>
        <v>High</v>
      </c>
    </row>
    <row r="137" spans="1:7" ht="15.4">
      <c r="A137" s="2" t="s">
        <v>593</v>
      </c>
      <c r="B137" s="2" t="s">
        <v>316</v>
      </c>
      <c r="C137" s="2" t="s">
        <v>15</v>
      </c>
      <c r="D137" s="8">
        <v>8</v>
      </c>
      <c r="E137" s="2" t="s">
        <v>474</v>
      </c>
      <c r="F137" s="8">
        <v>45</v>
      </c>
      <c r="G137" s="2" t="str">
        <f t="shared" si="4"/>
        <v>High</v>
      </c>
    </row>
    <row r="138" spans="1:7" ht="15.4">
      <c r="A138" s="2" t="s">
        <v>594</v>
      </c>
      <c r="B138" s="2" t="s">
        <v>318</v>
      </c>
      <c r="C138" s="2" t="s">
        <v>28</v>
      </c>
      <c r="D138" s="8">
        <v>9</v>
      </c>
      <c r="E138" s="2" t="s">
        <v>497</v>
      </c>
      <c r="F138" s="8">
        <v>30</v>
      </c>
      <c r="G138" s="2" t="str">
        <f t="shared" si="4"/>
        <v>High</v>
      </c>
    </row>
    <row r="139" spans="1:7" ht="15.4">
      <c r="A139" s="2" t="s">
        <v>595</v>
      </c>
      <c r="B139" s="2" t="s">
        <v>320</v>
      </c>
      <c r="C139" s="2" t="s">
        <v>28</v>
      </c>
      <c r="D139" s="8">
        <v>5</v>
      </c>
      <c r="E139" s="2" t="s">
        <v>470</v>
      </c>
      <c r="F139" s="8">
        <v>45</v>
      </c>
      <c r="G139" s="2" t="str">
        <f t="shared" si="4"/>
        <v>High</v>
      </c>
    </row>
    <row r="140" spans="1:7" ht="15.4">
      <c r="A140" s="2" t="s">
        <v>596</v>
      </c>
      <c r="B140" s="2" t="s">
        <v>241</v>
      </c>
      <c r="C140" s="2" t="s">
        <v>28</v>
      </c>
      <c r="D140" s="8">
        <v>3</v>
      </c>
      <c r="E140" s="2" t="s">
        <v>446</v>
      </c>
      <c r="F140" s="8">
        <v>45</v>
      </c>
      <c r="G140" s="2" t="str">
        <f t="shared" si="4"/>
        <v>Low</v>
      </c>
    </row>
    <row r="141" spans="1:7" ht="15.4">
      <c r="A141" s="2" t="s">
        <v>597</v>
      </c>
      <c r="B141" s="2" t="s">
        <v>322</v>
      </c>
      <c r="C141" s="2" t="s">
        <v>76</v>
      </c>
      <c r="D141" s="8">
        <v>8</v>
      </c>
      <c r="E141" s="2" t="s">
        <v>474</v>
      </c>
      <c r="F141" s="8">
        <v>45</v>
      </c>
      <c r="G141" s="2" t="str">
        <f t="shared" si="4"/>
        <v>High</v>
      </c>
    </row>
    <row r="142" spans="1:7" ht="15.4">
      <c r="A142" s="2" t="s">
        <v>598</v>
      </c>
      <c r="B142" s="2" t="s">
        <v>324</v>
      </c>
      <c r="C142" s="2" t="s">
        <v>28</v>
      </c>
      <c r="D142" s="8">
        <v>3</v>
      </c>
      <c r="E142" s="2" t="s">
        <v>463</v>
      </c>
      <c r="F142" s="8">
        <v>45</v>
      </c>
      <c r="G142" s="2" t="str">
        <f t="shared" si="4"/>
        <v>Low</v>
      </c>
    </row>
    <row r="143" spans="1:7" ht="15.4">
      <c r="A143" s="2" t="s">
        <v>599</v>
      </c>
      <c r="B143" s="2" t="s">
        <v>326</v>
      </c>
      <c r="C143" s="2" t="s">
        <v>15</v>
      </c>
      <c r="D143" s="8">
        <v>3</v>
      </c>
      <c r="E143" s="2" t="s">
        <v>446</v>
      </c>
      <c r="F143" s="8">
        <v>45</v>
      </c>
      <c r="G143" s="2" t="str">
        <f t="shared" si="4"/>
        <v>Low</v>
      </c>
    </row>
    <row r="144" spans="1:7" ht="15.4">
      <c r="A144" s="2" t="s">
        <v>600</v>
      </c>
      <c r="B144" s="2" t="s">
        <v>328</v>
      </c>
      <c r="C144" s="2" t="s">
        <v>15</v>
      </c>
      <c r="D144" s="8">
        <v>4</v>
      </c>
      <c r="E144" s="2" t="s">
        <v>461</v>
      </c>
      <c r="F144" s="8">
        <v>45</v>
      </c>
      <c r="G144" s="2" t="str">
        <f t="shared" si="4"/>
        <v>High</v>
      </c>
    </row>
    <row r="145" spans="1:7" ht="15.4">
      <c r="A145" s="2" t="s">
        <v>601</v>
      </c>
      <c r="B145" s="2" t="s">
        <v>330</v>
      </c>
      <c r="C145" s="2" t="s">
        <v>23</v>
      </c>
      <c r="D145" s="8">
        <v>4</v>
      </c>
      <c r="E145" s="2" t="s">
        <v>461</v>
      </c>
      <c r="F145" s="8">
        <v>45</v>
      </c>
      <c r="G145" s="2" t="str">
        <f t="shared" si="4"/>
        <v>High</v>
      </c>
    </row>
    <row r="146" spans="1:7" ht="15.4">
      <c r="A146" s="2" t="s">
        <v>602</v>
      </c>
      <c r="B146" s="2" t="s">
        <v>332</v>
      </c>
      <c r="C146" s="2" t="s">
        <v>28</v>
      </c>
      <c r="D146" s="8">
        <v>8</v>
      </c>
      <c r="E146" s="2" t="s">
        <v>474</v>
      </c>
      <c r="F146" s="8">
        <v>45</v>
      </c>
      <c r="G146" s="2" t="str">
        <f t="shared" si="4"/>
        <v>High</v>
      </c>
    </row>
    <row r="147" spans="1:7" ht="15.4">
      <c r="A147" s="2" t="s">
        <v>603</v>
      </c>
      <c r="B147" s="2" t="s">
        <v>334</v>
      </c>
      <c r="C147" s="2" t="s">
        <v>76</v>
      </c>
      <c r="D147" s="8">
        <v>3</v>
      </c>
      <c r="E147" s="2" t="s">
        <v>446</v>
      </c>
      <c r="F147" s="8">
        <v>45</v>
      </c>
      <c r="G147" s="2" t="str">
        <f t="shared" si="4"/>
        <v>Low</v>
      </c>
    </row>
    <row r="148" spans="1:7" ht="15.4">
      <c r="A148" s="2" t="s">
        <v>604</v>
      </c>
      <c r="B148" s="2" t="s">
        <v>336</v>
      </c>
      <c r="C148" s="2" t="s">
        <v>11</v>
      </c>
      <c r="D148" s="8">
        <v>9</v>
      </c>
      <c r="E148" s="2" t="s">
        <v>497</v>
      </c>
      <c r="F148" s="8">
        <v>30</v>
      </c>
      <c r="G148" s="2" t="str">
        <f t="shared" si="4"/>
        <v>High</v>
      </c>
    </row>
    <row r="149" spans="1:7" ht="15.4">
      <c r="A149" s="2" t="s">
        <v>605</v>
      </c>
      <c r="B149" s="2" t="s">
        <v>338</v>
      </c>
      <c r="C149" s="2" t="s">
        <v>11</v>
      </c>
      <c r="D149" s="8">
        <v>8</v>
      </c>
      <c r="E149" s="2" t="s">
        <v>452</v>
      </c>
      <c r="F149" s="8">
        <v>45</v>
      </c>
      <c r="G149" s="2" t="str">
        <f t="shared" si="4"/>
        <v>High</v>
      </c>
    </row>
    <row r="150" spans="1:7" ht="15.4">
      <c r="A150" s="2" t="s">
        <v>606</v>
      </c>
      <c r="B150" s="2" t="s">
        <v>341</v>
      </c>
      <c r="C150" s="2" t="s">
        <v>15</v>
      </c>
      <c r="D150" s="8">
        <v>8</v>
      </c>
      <c r="E150" s="2" t="s">
        <v>474</v>
      </c>
      <c r="F150" s="8">
        <v>45</v>
      </c>
      <c r="G150" s="2" t="str">
        <f t="shared" si="4"/>
        <v>High</v>
      </c>
    </row>
    <row r="151" spans="1:7" ht="15.4">
      <c r="A151" s="2" t="s">
        <v>607</v>
      </c>
      <c r="B151" s="2" t="s">
        <v>343</v>
      </c>
      <c r="C151" s="2" t="s">
        <v>28</v>
      </c>
      <c r="D151" s="8">
        <v>9</v>
      </c>
      <c r="E151" s="2" t="s">
        <v>450</v>
      </c>
      <c r="F151" s="8">
        <v>30</v>
      </c>
      <c r="G151" s="2" t="str">
        <f t="shared" si="4"/>
        <v>High</v>
      </c>
    </row>
    <row r="152" spans="1:7" ht="15.4">
      <c r="A152" s="2" t="s">
        <v>608</v>
      </c>
      <c r="B152" s="2" t="s">
        <v>345</v>
      </c>
      <c r="C152" s="2" t="s">
        <v>28</v>
      </c>
      <c r="D152" s="8">
        <v>5</v>
      </c>
      <c r="E152" s="2" t="s">
        <v>470</v>
      </c>
      <c r="F152" s="8">
        <v>45</v>
      </c>
      <c r="G152" s="2" t="str">
        <f t="shared" si="4"/>
        <v>High</v>
      </c>
    </row>
    <row r="153" spans="1:7" ht="15.4">
      <c r="A153" s="2" t="s">
        <v>609</v>
      </c>
      <c r="B153" s="2" t="s">
        <v>347</v>
      </c>
      <c r="C153" s="2" t="s">
        <v>23</v>
      </c>
      <c r="D153" s="8">
        <v>4</v>
      </c>
      <c r="E153" s="2" t="s">
        <v>444</v>
      </c>
      <c r="F153" s="8">
        <v>45</v>
      </c>
      <c r="G153" s="2" t="str">
        <f t="shared" si="4"/>
        <v>High</v>
      </c>
    </row>
    <row r="154" spans="1:7" ht="15.4">
      <c r="A154" s="2" t="s">
        <v>610</v>
      </c>
      <c r="B154" s="2" t="s">
        <v>349</v>
      </c>
      <c r="C154" s="2" t="s">
        <v>8</v>
      </c>
      <c r="D154" s="8">
        <v>6.270833333333333</v>
      </c>
      <c r="E154" s="2" t="s">
        <v>474</v>
      </c>
      <c r="F154" s="8">
        <v>45</v>
      </c>
      <c r="G154" s="2" t="str">
        <f t="shared" si="4"/>
        <v>High</v>
      </c>
    </row>
    <row r="155" spans="1:7" ht="15.4">
      <c r="A155" s="2" t="s">
        <v>611</v>
      </c>
      <c r="B155" s="2" t="s">
        <v>31</v>
      </c>
      <c r="C155" s="2" t="s">
        <v>11</v>
      </c>
      <c r="D155" s="8">
        <v>8</v>
      </c>
      <c r="E155" s="2" t="s">
        <v>474</v>
      </c>
      <c r="F155" s="8">
        <v>45</v>
      </c>
      <c r="G155" s="2" t="str">
        <f t="shared" si="4"/>
        <v>High</v>
      </c>
    </row>
    <row r="156" spans="1:7" ht="15.4">
      <c r="A156" s="2" t="s">
        <v>612</v>
      </c>
      <c r="B156" s="2" t="s">
        <v>353</v>
      </c>
      <c r="C156" s="2" t="s">
        <v>28</v>
      </c>
      <c r="D156" s="8">
        <v>3</v>
      </c>
      <c r="E156" s="2" t="s">
        <v>446</v>
      </c>
      <c r="F156" s="8">
        <v>45</v>
      </c>
      <c r="G156" s="2" t="str">
        <f t="shared" si="4"/>
        <v>Low</v>
      </c>
    </row>
    <row r="157" spans="1:7" ht="15.4">
      <c r="A157" s="2" t="s">
        <v>613</v>
      </c>
      <c r="B157" s="2" t="s">
        <v>355</v>
      </c>
      <c r="C157" s="2" t="s">
        <v>23</v>
      </c>
      <c r="D157" s="8">
        <v>4</v>
      </c>
      <c r="E157" s="2" t="s">
        <v>444</v>
      </c>
      <c r="F157" s="8">
        <v>45</v>
      </c>
      <c r="G157" s="2" t="str">
        <f t="shared" si="4"/>
        <v>High</v>
      </c>
    </row>
    <row r="158" spans="1:7" ht="15.4">
      <c r="A158" s="2" t="s">
        <v>614</v>
      </c>
      <c r="B158" s="2" t="s">
        <v>357</v>
      </c>
      <c r="C158" s="2" t="s">
        <v>28</v>
      </c>
      <c r="D158" s="8">
        <v>9</v>
      </c>
      <c r="E158" s="2" t="s">
        <v>481</v>
      </c>
      <c r="F158" s="8">
        <v>30</v>
      </c>
      <c r="G158" s="2" t="str">
        <f t="shared" si="4"/>
        <v>High</v>
      </c>
    </row>
    <row r="159" spans="1:7" ht="15.4">
      <c r="A159" s="2" t="s">
        <v>615</v>
      </c>
      <c r="B159" s="2" t="s">
        <v>359</v>
      </c>
      <c r="C159" s="2" t="s">
        <v>28</v>
      </c>
      <c r="D159" s="8">
        <v>6</v>
      </c>
      <c r="E159" s="2" t="s">
        <v>463</v>
      </c>
      <c r="F159" s="8">
        <v>45</v>
      </c>
      <c r="G159" s="2" t="str">
        <f t="shared" si="4"/>
        <v>High</v>
      </c>
    </row>
    <row r="160" spans="1:7" ht="15.4">
      <c r="A160" s="2" t="s">
        <v>616</v>
      </c>
      <c r="B160" s="2" t="s">
        <v>361</v>
      </c>
      <c r="C160" s="2" t="s">
        <v>70</v>
      </c>
      <c r="D160" s="8">
        <v>4</v>
      </c>
      <c r="E160" s="2" t="s">
        <v>463</v>
      </c>
      <c r="F160" s="8">
        <v>45</v>
      </c>
      <c r="G160" s="2" t="str">
        <f t="shared" si="4"/>
        <v>High</v>
      </c>
    </row>
    <row r="161" spans="1:7" ht="15.4">
      <c r="A161" s="2" t="s">
        <v>617</v>
      </c>
      <c r="B161" s="2" t="s">
        <v>251</v>
      </c>
      <c r="C161" s="2" t="s">
        <v>70</v>
      </c>
      <c r="D161" s="8">
        <v>9</v>
      </c>
      <c r="E161" s="2" t="s">
        <v>448</v>
      </c>
      <c r="F161" s="8">
        <v>30</v>
      </c>
      <c r="G161" s="2" t="str">
        <f t="shared" si="4"/>
        <v>High</v>
      </c>
    </row>
    <row r="162" spans="1:7" ht="15.4">
      <c r="A162" s="2" t="s">
        <v>618</v>
      </c>
      <c r="B162" s="2" t="s">
        <v>363</v>
      </c>
      <c r="C162" s="2" t="s">
        <v>28</v>
      </c>
      <c r="D162" s="8">
        <v>4</v>
      </c>
      <c r="E162" s="2" t="s">
        <v>444</v>
      </c>
      <c r="F162" s="8">
        <v>45</v>
      </c>
      <c r="G162" s="2" t="str">
        <f t="shared" ref="G162:G193" si="5">IF(D162&gt;=4,"High","Low")</f>
        <v>High</v>
      </c>
    </row>
    <row r="163" spans="1:7" ht="15.4">
      <c r="A163" s="2" t="s">
        <v>619</v>
      </c>
      <c r="B163" s="2" t="s">
        <v>365</v>
      </c>
      <c r="C163" s="2" t="s">
        <v>15</v>
      </c>
      <c r="D163" s="8">
        <v>8</v>
      </c>
      <c r="E163" s="2" t="s">
        <v>474</v>
      </c>
      <c r="F163" s="8">
        <v>45</v>
      </c>
      <c r="G163" s="2" t="str">
        <f t="shared" si="5"/>
        <v>High</v>
      </c>
    </row>
    <row r="164" spans="1:7" ht="15.4">
      <c r="A164" s="2" t="s">
        <v>620</v>
      </c>
      <c r="B164" s="2" t="s">
        <v>367</v>
      </c>
      <c r="C164" s="2" t="s">
        <v>76</v>
      </c>
      <c r="D164" s="8">
        <v>4</v>
      </c>
      <c r="E164" s="2" t="s">
        <v>463</v>
      </c>
      <c r="F164" s="8">
        <v>45</v>
      </c>
      <c r="G164" s="2" t="str">
        <f t="shared" si="5"/>
        <v>High</v>
      </c>
    </row>
    <row r="165" spans="1:7" ht="15.4">
      <c r="A165" s="2" t="s">
        <v>621</v>
      </c>
      <c r="B165" s="2" t="s">
        <v>369</v>
      </c>
      <c r="C165" s="2" t="s">
        <v>15</v>
      </c>
      <c r="D165" s="8">
        <v>7</v>
      </c>
      <c r="E165" s="2" t="s">
        <v>457</v>
      </c>
      <c r="F165" s="8">
        <v>45</v>
      </c>
      <c r="G165" s="2" t="str">
        <f t="shared" si="5"/>
        <v>High</v>
      </c>
    </row>
    <row r="166" spans="1:7" ht="15.4">
      <c r="A166" s="2" t="s">
        <v>622</v>
      </c>
      <c r="B166" s="2" t="s">
        <v>371</v>
      </c>
      <c r="C166" s="2" t="s">
        <v>15</v>
      </c>
      <c r="D166" s="8">
        <v>9</v>
      </c>
      <c r="E166" s="2" t="s">
        <v>497</v>
      </c>
      <c r="F166" s="8">
        <v>30</v>
      </c>
      <c r="G166" s="2" t="str">
        <f t="shared" si="5"/>
        <v>High</v>
      </c>
    </row>
    <row r="167" spans="1:7" ht="15.4">
      <c r="A167" s="2" t="s">
        <v>623</v>
      </c>
      <c r="B167" s="2" t="s">
        <v>373</v>
      </c>
      <c r="C167" s="2" t="s">
        <v>70</v>
      </c>
      <c r="D167" s="8">
        <v>8</v>
      </c>
      <c r="E167" s="2" t="s">
        <v>452</v>
      </c>
      <c r="F167" s="8">
        <v>45</v>
      </c>
      <c r="G167" s="2" t="str">
        <f t="shared" si="5"/>
        <v>High</v>
      </c>
    </row>
    <row r="168" spans="1:7" ht="15.4">
      <c r="A168" s="2" t="s">
        <v>624</v>
      </c>
      <c r="B168" s="2" t="s">
        <v>375</v>
      </c>
      <c r="C168" s="2" t="s">
        <v>11</v>
      </c>
      <c r="D168" s="8">
        <v>6</v>
      </c>
      <c r="E168" s="2" t="s">
        <v>468</v>
      </c>
      <c r="F168" s="8">
        <v>45</v>
      </c>
      <c r="G168" s="2" t="str">
        <f t="shared" si="5"/>
        <v>High</v>
      </c>
    </row>
    <row r="169" spans="1:7" ht="15.4">
      <c r="A169" s="2" t="s">
        <v>625</v>
      </c>
      <c r="B169" s="2" t="s">
        <v>377</v>
      </c>
      <c r="C169" s="2" t="s">
        <v>70</v>
      </c>
      <c r="D169" s="8">
        <v>3</v>
      </c>
      <c r="E169" s="2" t="s">
        <v>446</v>
      </c>
      <c r="F169" s="8">
        <v>45</v>
      </c>
      <c r="G169" s="2" t="str">
        <f t="shared" si="5"/>
        <v>Low</v>
      </c>
    </row>
    <row r="170" spans="1:7" ht="15.4">
      <c r="A170" s="2" t="s">
        <v>626</v>
      </c>
      <c r="B170" s="2" t="s">
        <v>379</v>
      </c>
      <c r="C170" s="2" t="s">
        <v>70</v>
      </c>
      <c r="D170" s="8">
        <v>6</v>
      </c>
      <c r="E170" s="2" t="s">
        <v>468</v>
      </c>
      <c r="F170" s="8">
        <v>45</v>
      </c>
      <c r="G170" s="2" t="str">
        <f t="shared" si="5"/>
        <v>High</v>
      </c>
    </row>
    <row r="171" spans="1:7" ht="15.4">
      <c r="A171" s="2" t="s">
        <v>627</v>
      </c>
      <c r="B171" s="2" t="s">
        <v>381</v>
      </c>
      <c r="C171" s="2" t="s">
        <v>11</v>
      </c>
      <c r="D171" s="8">
        <v>4</v>
      </c>
      <c r="E171" s="2" t="s">
        <v>461</v>
      </c>
      <c r="F171" s="8">
        <v>45</v>
      </c>
      <c r="G171" s="2" t="str">
        <f t="shared" si="5"/>
        <v>High</v>
      </c>
    </row>
    <row r="172" spans="1:7" ht="15.4">
      <c r="A172" s="2" t="s">
        <v>628</v>
      </c>
      <c r="B172" s="2" t="s">
        <v>383</v>
      </c>
      <c r="C172" s="2" t="s">
        <v>11</v>
      </c>
      <c r="D172" s="8">
        <v>9</v>
      </c>
      <c r="E172" s="2" t="s">
        <v>481</v>
      </c>
      <c r="F172" s="8">
        <v>30</v>
      </c>
      <c r="G172" s="2" t="str">
        <f t="shared" si="5"/>
        <v>High</v>
      </c>
    </row>
    <row r="173" spans="1:7" ht="15.4">
      <c r="A173" s="2" t="s">
        <v>629</v>
      </c>
      <c r="B173" s="2" t="s">
        <v>386</v>
      </c>
      <c r="C173" s="2" t="s">
        <v>28</v>
      </c>
      <c r="D173" s="8">
        <v>7</v>
      </c>
      <c r="E173" s="2" t="s">
        <v>457</v>
      </c>
      <c r="F173" s="8">
        <v>45</v>
      </c>
      <c r="G173" s="2" t="str">
        <f t="shared" si="5"/>
        <v>High</v>
      </c>
    </row>
    <row r="174" spans="1:7" ht="15.4">
      <c r="A174" s="2" t="s">
        <v>630</v>
      </c>
      <c r="B174" s="2" t="s">
        <v>388</v>
      </c>
      <c r="C174" s="2" t="s">
        <v>28</v>
      </c>
      <c r="D174" s="8">
        <v>7</v>
      </c>
      <c r="E174" s="2" t="s">
        <v>472</v>
      </c>
      <c r="F174" s="8">
        <v>45</v>
      </c>
      <c r="G174" s="2" t="str">
        <f t="shared" si="5"/>
        <v>High</v>
      </c>
    </row>
    <row r="175" spans="1:7" ht="15.4">
      <c r="A175" s="2" t="s">
        <v>631</v>
      </c>
      <c r="B175" s="2" t="s">
        <v>390</v>
      </c>
      <c r="C175" s="2" t="s">
        <v>11</v>
      </c>
      <c r="D175" s="8">
        <v>8</v>
      </c>
      <c r="E175" s="2" t="s">
        <v>474</v>
      </c>
      <c r="F175" s="8">
        <v>45</v>
      </c>
      <c r="G175" s="2" t="str">
        <f t="shared" si="5"/>
        <v>High</v>
      </c>
    </row>
    <row r="176" spans="1:7" ht="15.4">
      <c r="A176" s="2" t="s">
        <v>632</v>
      </c>
      <c r="B176" s="2" t="s">
        <v>392</v>
      </c>
      <c r="C176" s="2" t="s">
        <v>11</v>
      </c>
      <c r="D176" s="8">
        <v>9</v>
      </c>
      <c r="E176" s="2" t="s">
        <v>448</v>
      </c>
      <c r="F176" s="8">
        <v>30</v>
      </c>
      <c r="G176" s="2" t="str">
        <f t="shared" si="5"/>
        <v>High</v>
      </c>
    </row>
    <row r="177" spans="1:7" ht="15.4">
      <c r="A177" s="2" t="s">
        <v>633</v>
      </c>
      <c r="B177" s="2" t="s">
        <v>394</v>
      </c>
      <c r="C177" s="2" t="s">
        <v>28</v>
      </c>
      <c r="D177" s="8">
        <v>9</v>
      </c>
      <c r="E177" s="2" t="s">
        <v>481</v>
      </c>
      <c r="F177" s="8">
        <v>30</v>
      </c>
      <c r="G177" s="2" t="str">
        <f t="shared" si="5"/>
        <v>High</v>
      </c>
    </row>
    <row r="178" spans="1:7" ht="15.4">
      <c r="A178" s="2" t="s">
        <v>634</v>
      </c>
      <c r="B178" s="2" t="s">
        <v>396</v>
      </c>
      <c r="C178" s="2" t="s">
        <v>28</v>
      </c>
      <c r="D178" s="8">
        <v>6</v>
      </c>
      <c r="E178" s="2" t="s">
        <v>468</v>
      </c>
      <c r="F178" s="8">
        <v>45</v>
      </c>
      <c r="G178" s="2" t="str">
        <f t="shared" si="5"/>
        <v>High</v>
      </c>
    </row>
    <row r="179" spans="1:7" ht="15.4">
      <c r="A179" s="2" t="s">
        <v>635</v>
      </c>
      <c r="B179" s="2" t="s">
        <v>398</v>
      </c>
      <c r="C179" s="2" t="s">
        <v>76</v>
      </c>
      <c r="D179" s="8">
        <v>4</v>
      </c>
      <c r="E179" s="2" t="s">
        <v>444</v>
      </c>
      <c r="F179" s="8">
        <v>45</v>
      </c>
      <c r="G179" s="2" t="str">
        <f t="shared" si="5"/>
        <v>High</v>
      </c>
    </row>
    <row r="180" spans="1:7" ht="15.4">
      <c r="A180" s="2" t="s">
        <v>636</v>
      </c>
      <c r="B180" s="2" t="s">
        <v>400</v>
      </c>
      <c r="C180" s="2" t="s">
        <v>23</v>
      </c>
      <c r="D180" s="8">
        <v>6</v>
      </c>
      <c r="E180" s="2" t="s">
        <v>468</v>
      </c>
      <c r="F180" s="8">
        <v>45</v>
      </c>
      <c r="G180" s="2" t="str">
        <f t="shared" si="5"/>
        <v>High</v>
      </c>
    </row>
    <row r="181" spans="1:7" ht="15.4">
      <c r="A181" s="2" t="s">
        <v>637</v>
      </c>
      <c r="B181" s="2" t="s">
        <v>402</v>
      </c>
      <c r="C181" s="2" t="s">
        <v>28</v>
      </c>
      <c r="D181" s="8">
        <v>8</v>
      </c>
      <c r="E181" s="2" t="s">
        <v>474</v>
      </c>
      <c r="F181" s="8">
        <v>45</v>
      </c>
      <c r="G181" s="2" t="str">
        <f t="shared" si="5"/>
        <v>High</v>
      </c>
    </row>
    <row r="182" spans="1:7" ht="15.4">
      <c r="A182" s="2" t="s">
        <v>638</v>
      </c>
      <c r="B182" s="2" t="s">
        <v>404</v>
      </c>
      <c r="C182" s="2" t="s">
        <v>70</v>
      </c>
      <c r="D182" s="8">
        <v>8</v>
      </c>
      <c r="E182" s="2" t="s">
        <v>474</v>
      </c>
      <c r="F182" s="8">
        <v>45</v>
      </c>
      <c r="G182" s="2" t="str">
        <f t="shared" si="5"/>
        <v>High</v>
      </c>
    </row>
    <row r="183" spans="1:7" ht="15.4">
      <c r="A183" s="2" t="s">
        <v>639</v>
      </c>
      <c r="B183" s="2" t="s">
        <v>406</v>
      </c>
      <c r="C183" s="2" t="s">
        <v>11</v>
      </c>
      <c r="D183" s="8">
        <v>9</v>
      </c>
      <c r="E183" s="2" t="s">
        <v>448</v>
      </c>
      <c r="F183" s="8">
        <v>30</v>
      </c>
      <c r="G183" s="2" t="str">
        <f t="shared" si="5"/>
        <v>High</v>
      </c>
    </row>
    <row r="184" spans="1:7" ht="15.4">
      <c r="A184" s="2" t="s">
        <v>640</v>
      </c>
      <c r="B184" s="2" t="s">
        <v>408</v>
      </c>
      <c r="C184" s="2" t="s">
        <v>23</v>
      </c>
      <c r="D184" s="8">
        <v>5</v>
      </c>
      <c r="E184" s="2" t="s">
        <v>470</v>
      </c>
      <c r="F184" s="8">
        <v>45</v>
      </c>
      <c r="G184" s="2" t="str">
        <f t="shared" si="5"/>
        <v>High</v>
      </c>
    </row>
    <row r="185" spans="1:7" ht="15.4">
      <c r="A185" s="2" t="s">
        <v>641</v>
      </c>
      <c r="B185" s="2" t="s">
        <v>410</v>
      </c>
      <c r="C185" s="2" t="s">
        <v>23</v>
      </c>
      <c r="D185" s="8">
        <v>5</v>
      </c>
      <c r="E185" s="2" t="s">
        <v>470</v>
      </c>
      <c r="F185" s="8">
        <v>45</v>
      </c>
      <c r="G185" s="2" t="str">
        <f t="shared" si="5"/>
        <v>High</v>
      </c>
    </row>
    <row r="186" spans="1:7" ht="15.4">
      <c r="A186" s="2" t="s">
        <v>642</v>
      </c>
      <c r="B186" s="2" t="s">
        <v>292</v>
      </c>
      <c r="C186" s="2" t="s">
        <v>76</v>
      </c>
      <c r="D186" s="8">
        <v>6</v>
      </c>
      <c r="E186" s="2" t="s">
        <v>468</v>
      </c>
      <c r="F186" s="8">
        <v>45</v>
      </c>
      <c r="G186" s="2" t="str">
        <f t="shared" si="5"/>
        <v>High</v>
      </c>
    </row>
    <row r="187" spans="1:7" ht="15.4">
      <c r="A187" s="2" t="s">
        <v>643</v>
      </c>
      <c r="B187" s="2" t="s">
        <v>412</v>
      </c>
      <c r="C187" s="2" t="s">
        <v>23</v>
      </c>
      <c r="D187" s="8">
        <v>7</v>
      </c>
      <c r="E187" s="2" t="s">
        <v>454</v>
      </c>
      <c r="F187" s="8">
        <v>45</v>
      </c>
      <c r="G187" s="2" t="str">
        <f t="shared" si="5"/>
        <v>High</v>
      </c>
    </row>
    <row r="188" spans="1:7" ht="15.4">
      <c r="A188" s="2" t="s">
        <v>644</v>
      </c>
      <c r="B188" s="2" t="s">
        <v>414</v>
      </c>
      <c r="C188" s="2" t="s">
        <v>70</v>
      </c>
      <c r="D188" s="8">
        <v>3</v>
      </c>
      <c r="E188" s="2" t="s">
        <v>463</v>
      </c>
      <c r="F188" s="8">
        <v>45</v>
      </c>
      <c r="G188" s="2" t="str">
        <f t="shared" si="5"/>
        <v>Low</v>
      </c>
    </row>
    <row r="189" spans="1:7" ht="15.4">
      <c r="A189" s="2" t="s">
        <v>645</v>
      </c>
      <c r="B189" s="2" t="s">
        <v>416</v>
      </c>
      <c r="C189" s="2" t="s">
        <v>23</v>
      </c>
      <c r="D189" s="8">
        <v>8</v>
      </c>
      <c r="E189" s="2" t="s">
        <v>474</v>
      </c>
      <c r="F189" s="8">
        <v>45</v>
      </c>
      <c r="G189" s="2" t="str">
        <f t="shared" si="5"/>
        <v>High</v>
      </c>
    </row>
    <row r="190" spans="1:7" ht="15.4">
      <c r="A190" s="2" t="s">
        <v>646</v>
      </c>
      <c r="B190" s="2" t="s">
        <v>418</v>
      </c>
      <c r="C190" s="2" t="s">
        <v>70</v>
      </c>
      <c r="D190" s="8">
        <v>4</v>
      </c>
      <c r="E190" s="2" t="s">
        <v>444</v>
      </c>
      <c r="F190" s="8">
        <v>45</v>
      </c>
      <c r="G190" s="2" t="str">
        <f t="shared" si="5"/>
        <v>High</v>
      </c>
    </row>
    <row r="191" spans="1:7" ht="15.4">
      <c r="A191" s="2" t="s">
        <v>647</v>
      </c>
      <c r="B191" s="2" t="s">
        <v>420</v>
      </c>
      <c r="C191" s="2" t="s">
        <v>76</v>
      </c>
      <c r="D191" s="8">
        <v>3</v>
      </c>
      <c r="E191" s="2" t="s">
        <v>463</v>
      </c>
      <c r="F191" s="8">
        <v>45</v>
      </c>
      <c r="G191" s="2" t="str">
        <f t="shared" si="5"/>
        <v>Low</v>
      </c>
    </row>
    <row r="192" spans="1:7" ht="15.4">
      <c r="A192" s="2" t="s">
        <v>648</v>
      </c>
      <c r="B192" s="2" t="s">
        <v>422</v>
      </c>
      <c r="C192" s="2" t="s">
        <v>11</v>
      </c>
      <c r="D192" s="8">
        <v>9</v>
      </c>
      <c r="E192" s="2" t="s">
        <v>450</v>
      </c>
      <c r="F192" s="8">
        <v>30</v>
      </c>
      <c r="G192" s="2" t="str">
        <f t="shared" si="5"/>
        <v>High</v>
      </c>
    </row>
    <row r="193" spans="1:7" ht="15.4">
      <c r="A193" s="2" t="s">
        <v>649</v>
      </c>
      <c r="B193" s="2" t="s">
        <v>424</v>
      </c>
      <c r="C193" s="2" t="s">
        <v>11</v>
      </c>
      <c r="D193" s="8">
        <v>9</v>
      </c>
      <c r="E193" s="2" t="s">
        <v>481</v>
      </c>
      <c r="F193" s="8">
        <v>30</v>
      </c>
      <c r="G193" s="2" t="str">
        <f t="shared" si="5"/>
        <v>High</v>
      </c>
    </row>
    <row r="194" spans="1:7" ht="15.4">
      <c r="A194" s="2" t="s">
        <v>650</v>
      </c>
      <c r="B194" s="2" t="s">
        <v>426</v>
      </c>
      <c r="C194" s="2" t="s">
        <v>23</v>
      </c>
      <c r="D194" s="8">
        <v>8</v>
      </c>
      <c r="E194" s="2" t="s">
        <v>474</v>
      </c>
      <c r="F194" s="8">
        <v>45</v>
      </c>
      <c r="G194" s="2" t="str">
        <f t="shared" ref="G194:G199" si="6">IF(D194&gt;=4,"High","Low")</f>
        <v>High</v>
      </c>
    </row>
    <row r="195" spans="1:7" ht="15.4">
      <c r="A195" s="2" t="s">
        <v>651</v>
      </c>
      <c r="B195" s="2" t="s">
        <v>428</v>
      </c>
      <c r="C195" s="2" t="s">
        <v>76</v>
      </c>
      <c r="D195" s="8">
        <v>6</v>
      </c>
      <c r="E195" s="2" t="s">
        <v>468</v>
      </c>
      <c r="F195" s="8">
        <v>45</v>
      </c>
      <c r="G195" s="2" t="str">
        <f t="shared" si="6"/>
        <v>High</v>
      </c>
    </row>
    <row r="196" spans="1:7" ht="15.4">
      <c r="A196" s="2" t="s">
        <v>652</v>
      </c>
      <c r="B196" s="2" t="s">
        <v>430</v>
      </c>
      <c r="C196" s="2" t="s">
        <v>8</v>
      </c>
      <c r="D196" s="8">
        <v>6.270833333333333</v>
      </c>
      <c r="E196" s="2" t="s">
        <v>481</v>
      </c>
      <c r="F196" s="8"/>
      <c r="G196" s="2" t="str">
        <f t="shared" si="6"/>
        <v>High</v>
      </c>
    </row>
    <row r="197" spans="1:7" ht="15.4">
      <c r="A197" s="2" t="s">
        <v>653</v>
      </c>
      <c r="B197" s="2" t="s">
        <v>432</v>
      </c>
      <c r="C197" s="2" t="s">
        <v>70</v>
      </c>
      <c r="D197" s="8">
        <v>3</v>
      </c>
      <c r="E197" s="2" t="s">
        <v>446</v>
      </c>
      <c r="F197" s="8">
        <v>45</v>
      </c>
      <c r="G197" s="2" t="str">
        <f t="shared" si="6"/>
        <v>Low</v>
      </c>
    </row>
    <row r="198" spans="1:7" ht="15.4">
      <c r="A198" s="2" t="s">
        <v>654</v>
      </c>
      <c r="B198" s="2" t="s">
        <v>434</v>
      </c>
      <c r="C198" s="2" t="s">
        <v>70</v>
      </c>
      <c r="D198" s="8">
        <v>9</v>
      </c>
      <c r="E198" s="2" t="s">
        <v>450</v>
      </c>
      <c r="F198" s="8">
        <v>30</v>
      </c>
      <c r="G198" s="2" t="str">
        <f t="shared" si="6"/>
        <v>High</v>
      </c>
    </row>
    <row r="199" spans="1:7" ht="15.4">
      <c r="A199" s="2" t="s">
        <v>655</v>
      </c>
      <c r="B199" s="2" t="s">
        <v>436</v>
      </c>
      <c r="C199" s="2" t="s">
        <v>11</v>
      </c>
      <c r="D199" s="8">
        <v>5</v>
      </c>
      <c r="E199" s="2" t="s">
        <v>470</v>
      </c>
      <c r="F199" s="8">
        <v>45</v>
      </c>
      <c r="G199" s="2" t="str">
        <f t="shared" si="6"/>
        <v>High</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6" customWidth="1"/>
    <col min="2" max="2" width="24" customWidth="1"/>
    <col min="3" max="3" width="20" customWidth="1"/>
    <col min="4" max="5" width="16" customWidth="1"/>
    <col min="6" max="6" width="22" customWidth="1"/>
  </cols>
  <sheetData>
    <row r="1" spans="1:6" ht="15.4">
      <c r="A1" s="5" t="s">
        <v>656</v>
      </c>
      <c r="B1" s="5" t="s">
        <v>5</v>
      </c>
      <c r="C1" s="5" t="s">
        <v>657</v>
      </c>
      <c r="D1" s="5" t="s">
        <v>658</v>
      </c>
      <c r="E1" s="5" t="s">
        <v>6</v>
      </c>
      <c r="F1" s="5" t="s">
        <v>659</v>
      </c>
    </row>
    <row r="2" spans="1:6" ht="15.4">
      <c r="A2" s="2" t="s">
        <v>660</v>
      </c>
      <c r="B2" s="2" t="s">
        <v>11</v>
      </c>
      <c r="C2" s="2" t="s">
        <v>661</v>
      </c>
      <c r="D2" s="2">
        <v>2</v>
      </c>
      <c r="E2" s="6">
        <v>45501</v>
      </c>
      <c r="F2" s="2" t="s">
        <v>662</v>
      </c>
    </row>
    <row r="3" spans="1:6" ht="15.4">
      <c r="A3" s="2" t="s">
        <v>663</v>
      </c>
      <c r="B3" s="2" t="s">
        <v>15</v>
      </c>
      <c r="C3" s="2" t="s">
        <v>664</v>
      </c>
      <c r="D3" s="2">
        <v>0</v>
      </c>
      <c r="E3" s="6">
        <v>45545</v>
      </c>
      <c r="F3" s="2" t="s">
        <v>665</v>
      </c>
    </row>
    <row r="4" spans="1:6" ht="15.4">
      <c r="A4" s="2" t="s">
        <v>666</v>
      </c>
      <c r="B4" s="2" t="s">
        <v>76</v>
      </c>
      <c r="C4" s="2" t="s">
        <v>667</v>
      </c>
      <c r="D4" s="2">
        <v>0</v>
      </c>
      <c r="E4" s="6">
        <v>45643</v>
      </c>
      <c r="F4" s="2" t="s">
        <v>668</v>
      </c>
    </row>
    <row r="5" spans="1:6" ht="15.4">
      <c r="A5" s="2" t="s">
        <v>669</v>
      </c>
      <c r="B5" s="2" t="s">
        <v>23</v>
      </c>
      <c r="C5" s="2" t="s">
        <v>664</v>
      </c>
      <c r="D5" s="2">
        <v>9</v>
      </c>
      <c r="E5" s="6">
        <v>45482</v>
      </c>
      <c r="F5" s="2" t="s">
        <v>662</v>
      </c>
    </row>
    <row r="6" spans="1:6" ht="15.4">
      <c r="A6" s="2" t="s">
        <v>670</v>
      </c>
      <c r="B6" s="2" t="s">
        <v>8</v>
      </c>
      <c r="C6" s="2" t="s">
        <v>667</v>
      </c>
      <c r="D6" s="2">
        <v>1</v>
      </c>
      <c r="E6" s="6"/>
      <c r="F6" s="2" t="s">
        <v>662</v>
      </c>
    </row>
    <row r="7" spans="1:6" ht="15.4">
      <c r="A7" s="2" t="s">
        <v>671</v>
      </c>
      <c r="B7" s="2" t="s">
        <v>70</v>
      </c>
      <c r="C7" s="2" t="s">
        <v>664</v>
      </c>
      <c r="D7" s="2">
        <v>4</v>
      </c>
      <c r="E7" s="6">
        <v>45357</v>
      </c>
      <c r="F7" s="2" t="s">
        <v>662</v>
      </c>
    </row>
    <row r="8" spans="1:6" ht="15.4">
      <c r="A8" s="2" t="s">
        <v>672</v>
      </c>
      <c r="B8" s="2" t="s">
        <v>11</v>
      </c>
      <c r="C8" s="2" t="s">
        <v>661</v>
      </c>
      <c r="D8" s="2">
        <v>5</v>
      </c>
      <c r="E8" s="6">
        <v>45383</v>
      </c>
      <c r="F8" s="2" t="s">
        <v>662</v>
      </c>
    </row>
    <row r="9" spans="1:6" ht="15.4">
      <c r="A9" s="2" t="s">
        <v>673</v>
      </c>
      <c r="B9" s="2" t="s">
        <v>23</v>
      </c>
      <c r="C9" s="2" t="s">
        <v>667</v>
      </c>
      <c r="D9" s="2">
        <v>1</v>
      </c>
      <c r="E9" s="6">
        <v>45581</v>
      </c>
      <c r="F9" s="2" t="s">
        <v>662</v>
      </c>
    </row>
    <row r="10" spans="1:6" ht="15.4">
      <c r="A10" s="2" t="s">
        <v>674</v>
      </c>
      <c r="B10" s="2" t="s">
        <v>70</v>
      </c>
      <c r="C10" s="2" t="s">
        <v>664</v>
      </c>
      <c r="D10" s="2">
        <v>8</v>
      </c>
      <c r="E10" s="6">
        <v>45558</v>
      </c>
      <c r="F10" s="2" t="s">
        <v>662</v>
      </c>
    </row>
    <row r="11" spans="1:6" ht="15.4">
      <c r="A11" s="2" t="s">
        <v>675</v>
      </c>
      <c r="B11" s="2" t="s">
        <v>11</v>
      </c>
      <c r="C11" s="2" t="s">
        <v>676</v>
      </c>
      <c r="D11" s="2">
        <v>5</v>
      </c>
      <c r="E11" s="6">
        <v>45395</v>
      </c>
      <c r="F11" s="2" t="s">
        <v>677</v>
      </c>
    </row>
    <row r="12" spans="1:6" ht="15.4">
      <c r="A12" s="2" t="s">
        <v>678</v>
      </c>
      <c r="B12" s="2" t="s">
        <v>76</v>
      </c>
      <c r="C12" s="2" t="s">
        <v>661</v>
      </c>
      <c r="D12" s="2">
        <v>8</v>
      </c>
      <c r="E12" s="6">
        <v>45460</v>
      </c>
      <c r="F12" s="2" t="s">
        <v>662</v>
      </c>
    </row>
    <row r="13" spans="1:6" ht="15.4">
      <c r="A13" s="2" t="s">
        <v>679</v>
      </c>
      <c r="B13" s="2" t="s">
        <v>28</v>
      </c>
      <c r="C13" s="2" t="s">
        <v>664</v>
      </c>
      <c r="D13" s="2">
        <v>6</v>
      </c>
      <c r="E13" s="6">
        <v>45519</v>
      </c>
      <c r="F13" s="2" t="s">
        <v>662</v>
      </c>
    </row>
    <row r="14" spans="1:6" ht="15.4">
      <c r="A14" s="2" t="s">
        <v>680</v>
      </c>
      <c r="B14" s="2" t="s">
        <v>23</v>
      </c>
      <c r="C14" s="2" t="s">
        <v>664</v>
      </c>
      <c r="D14" s="2">
        <v>3</v>
      </c>
      <c r="E14" s="6">
        <v>45416</v>
      </c>
      <c r="F14" s="2" t="s">
        <v>662</v>
      </c>
    </row>
    <row r="15" spans="1:6" ht="15.4">
      <c r="A15" s="2" t="s">
        <v>681</v>
      </c>
      <c r="B15" s="2" t="s">
        <v>15</v>
      </c>
      <c r="C15" s="2" t="s">
        <v>661</v>
      </c>
      <c r="D15" s="2">
        <v>4</v>
      </c>
      <c r="E15" s="6">
        <v>45344</v>
      </c>
      <c r="F15" s="2" t="s">
        <v>662</v>
      </c>
    </row>
    <row r="16" spans="1:6" ht="15.4">
      <c r="A16" s="2" t="s">
        <v>682</v>
      </c>
      <c r="B16" s="2" t="s">
        <v>76</v>
      </c>
      <c r="C16" s="2" t="s">
        <v>664</v>
      </c>
      <c r="D16" s="2">
        <v>7</v>
      </c>
      <c r="E16" s="6">
        <v>45311</v>
      </c>
      <c r="F16" s="2" t="s">
        <v>662</v>
      </c>
    </row>
    <row r="17" spans="1:6" ht="15.4">
      <c r="A17" s="2" t="s">
        <v>683</v>
      </c>
      <c r="B17" s="2" t="s">
        <v>23</v>
      </c>
      <c r="C17" s="2" t="s">
        <v>676</v>
      </c>
      <c r="D17" s="2">
        <v>5</v>
      </c>
      <c r="E17" s="6">
        <v>45589</v>
      </c>
      <c r="F17" s="2" t="s">
        <v>662</v>
      </c>
    </row>
    <row r="18" spans="1:6" ht="15.4">
      <c r="A18" s="2" t="s">
        <v>684</v>
      </c>
      <c r="B18" s="2" t="s">
        <v>23</v>
      </c>
      <c r="C18" s="2" t="s">
        <v>661</v>
      </c>
      <c r="D18" s="2">
        <v>0</v>
      </c>
      <c r="E18" s="6">
        <v>45615</v>
      </c>
      <c r="F18" s="2" t="s">
        <v>665</v>
      </c>
    </row>
    <row r="19" spans="1:6" ht="15.4">
      <c r="A19" s="2" t="s">
        <v>685</v>
      </c>
      <c r="B19" s="2" t="s">
        <v>28</v>
      </c>
      <c r="C19" s="2" t="s">
        <v>667</v>
      </c>
      <c r="D19" s="2">
        <v>8</v>
      </c>
      <c r="E19" s="6">
        <v>45521</v>
      </c>
      <c r="F19" s="2" t="s">
        <v>662</v>
      </c>
    </row>
    <row r="20" spans="1:6" ht="15.4">
      <c r="A20" s="2" t="s">
        <v>686</v>
      </c>
      <c r="B20" s="2" t="s">
        <v>23</v>
      </c>
      <c r="C20" s="2" t="s">
        <v>664</v>
      </c>
      <c r="D20" s="2">
        <v>8</v>
      </c>
      <c r="E20" s="6">
        <v>45476</v>
      </c>
      <c r="F20" s="2" t="s">
        <v>662</v>
      </c>
    </row>
    <row r="21" spans="1:6" ht="15.4">
      <c r="A21" s="2" t="s">
        <v>687</v>
      </c>
      <c r="B21" s="2" t="s">
        <v>70</v>
      </c>
      <c r="C21" s="2" t="s">
        <v>667</v>
      </c>
      <c r="D21" s="2">
        <v>4</v>
      </c>
      <c r="E21" s="6">
        <v>45652</v>
      </c>
      <c r="F21" s="2" t="s">
        <v>677</v>
      </c>
    </row>
    <row r="22" spans="1:6" ht="15.4">
      <c r="A22" s="2" t="s">
        <v>688</v>
      </c>
      <c r="B22" s="2" t="s">
        <v>15</v>
      </c>
      <c r="C22" s="2" t="s">
        <v>8</v>
      </c>
      <c r="D22" s="2">
        <v>0</v>
      </c>
      <c r="E22" s="6"/>
      <c r="F22" s="2" t="s">
        <v>665</v>
      </c>
    </row>
    <row r="23" spans="1:6" ht="15.4">
      <c r="A23" s="2" t="s">
        <v>689</v>
      </c>
      <c r="B23" s="2" t="s">
        <v>23</v>
      </c>
      <c r="C23" s="2" t="s">
        <v>676</v>
      </c>
      <c r="D23" s="2">
        <v>5</v>
      </c>
      <c r="E23" s="6">
        <v>45635</v>
      </c>
      <c r="F23" s="2" t="s">
        <v>662</v>
      </c>
    </row>
    <row r="24" spans="1:6" ht="15.4">
      <c r="A24" s="2" t="s">
        <v>690</v>
      </c>
      <c r="B24" s="2" t="s">
        <v>15</v>
      </c>
      <c r="C24" s="2" t="s">
        <v>691</v>
      </c>
      <c r="D24" s="2">
        <v>3</v>
      </c>
      <c r="E24" s="6">
        <v>45644</v>
      </c>
      <c r="F24" s="2" t="s">
        <v>677</v>
      </c>
    </row>
    <row r="25" spans="1:6" ht="15.4">
      <c r="A25" s="2" t="s">
        <v>692</v>
      </c>
      <c r="B25" s="2" t="s">
        <v>76</v>
      </c>
      <c r="C25" s="2" t="s">
        <v>664</v>
      </c>
      <c r="D25" s="2">
        <v>1</v>
      </c>
      <c r="E25" s="6">
        <v>45641</v>
      </c>
      <c r="F25" s="2" t="s">
        <v>662</v>
      </c>
    </row>
    <row r="26" spans="1:6" ht="15.4">
      <c r="A26" s="2" t="s">
        <v>693</v>
      </c>
      <c r="B26" s="2" t="s">
        <v>11</v>
      </c>
      <c r="C26" s="2" t="s">
        <v>676</v>
      </c>
      <c r="D26" s="2">
        <v>8</v>
      </c>
      <c r="E26" s="6">
        <v>45392</v>
      </c>
      <c r="F26" s="2" t="s">
        <v>662</v>
      </c>
    </row>
    <row r="27" spans="1:6" ht="15.4">
      <c r="A27" s="2" t="s">
        <v>694</v>
      </c>
      <c r="B27" s="2" t="s">
        <v>76</v>
      </c>
      <c r="C27" s="2" t="s">
        <v>667</v>
      </c>
      <c r="D27" s="2">
        <v>0</v>
      </c>
      <c r="E27" s="6">
        <v>45558</v>
      </c>
      <c r="F27" s="2" t="s">
        <v>668</v>
      </c>
    </row>
    <row r="28" spans="1:6" ht="15.4">
      <c r="A28" s="2" t="s">
        <v>695</v>
      </c>
      <c r="B28" s="2" t="s">
        <v>23</v>
      </c>
      <c r="C28" s="2" t="s">
        <v>691</v>
      </c>
      <c r="D28" s="2">
        <v>0</v>
      </c>
      <c r="E28" s="6">
        <v>45486</v>
      </c>
      <c r="F28" s="2" t="s">
        <v>668</v>
      </c>
    </row>
    <row r="29" spans="1:6" ht="15.4">
      <c r="A29" s="2" t="s">
        <v>696</v>
      </c>
      <c r="B29" s="2" t="s">
        <v>11</v>
      </c>
      <c r="C29" s="2" t="s">
        <v>676</v>
      </c>
      <c r="D29" s="2">
        <v>8</v>
      </c>
      <c r="E29" s="6">
        <v>45322</v>
      </c>
      <c r="F29" s="2" t="s">
        <v>662</v>
      </c>
    </row>
    <row r="30" spans="1:6" ht="15.4">
      <c r="A30" s="2" t="s">
        <v>697</v>
      </c>
      <c r="B30" s="2" t="s">
        <v>23</v>
      </c>
      <c r="C30" s="2" t="s">
        <v>661</v>
      </c>
      <c r="D30" s="2">
        <v>9</v>
      </c>
      <c r="E30" s="6">
        <v>45520</v>
      </c>
      <c r="F30" s="2" t="s">
        <v>662</v>
      </c>
    </row>
    <row r="31" spans="1:6" ht="15.4">
      <c r="A31" s="2" t="s">
        <v>698</v>
      </c>
      <c r="B31" s="2" t="s">
        <v>70</v>
      </c>
      <c r="C31" s="2" t="s">
        <v>667</v>
      </c>
      <c r="D31" s="2">
        <v>2</v>
      </c>
      <c r="E31" s="6">
        <v>45622</v>
      </c>
      <c r="F31" s="2" t="s">
        <v>677</v>
      </c>
    </row>
    <row r="32" spans="1:6" ht="15.4">
      <c r="A32" s="2" t="s">
        <v>699</v>
      </c>
      <c r="B32" s="2" t="s">
        <v>70</v>
      </c>
      <c r="C32" s="2" t="s">
        <v>664</v>
      </c>
      <c r="D32" s="2">
        <v>0</v>
      </c>
      <c r="E32" s="6">
        <v>45642</v>
      </c>
      <c r="F32" s="2" t="s">
        <v>665</v>
      </c>
    </row>
    <row r="33" spans="1:6" ht="15.4">
      <c r="A33" s="2" t="s">
        <v>700</v>
      </c>
      <c r="B33" s="2" t="s">
        <v>23</v>
      </c>
      <c r="C33" s="2" t="s">
        <v>691</v>
      </c>
      <c r="D33" s="2">
        <v>0</v>
      </c>
      <c r="E33" s="6">
        <v>45384</v>
      </c>
      <c r="F33" s="2" t="s">
        <v>668</v>
      </c>
    </row>
    <row r="34" spans="1:6" ht="15.4">
      <c r="A34" s="2" t="s">
        <v>701</v>
      </c>
      <c r="B34" s="2" t="s">
        <v>15</v>
      </c>
      <c r="C34" s="2" t="s">
        <v>667</v>
      </c>
      <c r="D34" s="2">
        <v>0</v>
      </c>
      <c r="E34" s="6">
        <v>45446</v>
      </c>
      <c r="F34" s="2" t="s">
        <v>668</v>
      </c>
    </row>
    <row r="35" spans="1:6" ht="15.4">
      <c r="A35" s="2" t="s">
        <v>702</v>
      </c>
      <c r="B35" s="2" t="s">
        <v>28</v>
      </c>
      <c r="C35" s="2" t="s">
        <v>667</v>
      </c>
      <c r="D35" s="2">
        <v>7</v>
      </c>
      <c r="E35" s="6">
        <v>45383</v>
      </c>
      <c r="F35" s="2" t="s">
        <v>677</v>
      </c>
    </row>
    <row r="36" spans="1:6" ht="15.4">
      <c r="A36" s="2" t="s">
        <v>703</v>
      </c>
      <c r="B36" s="2" t="s">
        <v>15</v>
      </c>
      <c r="C36" s="2" t="s">
        <v>676</v>
      </c>
      <c r="D36" s="2">
        <v>0</v>
      </c>
      <c r="E36" s="6">
        <v>45646</v>
      </c>
      <c r="F36" s="2" t="s">
        <v>665</v>
      </c>
    </row>
    <row r="37" spans="1:6" ht="15.4">
      <c r="A37" s="2" t="s">
        <v>704</v>
      </c>
      <c r="B37" s="2" t="s">
        <v>76</v>
      </c>
      <c r="C37" s="2" t="s">
        <v>691</v>
      </c>
      <c r="D37" s="2">
        <v>0</v>
      </c>
      <c r="E37" s="6">
        <v>45647</v>
      </c>
      <c r="F37" s="2" t="s">
        <v>668</v>
      </c>
    </row>
    <row r="38" spans="1:6" ht="15.4">
      <c r="A38" s="2" t="s">
        <v>705</v>
      </c>
      <c r="B38" s="2" t="s">
        <v>76</v>
      </c>
      <c r="C38" s="2" t="s">
        <v>676</v>
      </c>
      <c r="D38" s="2">
        <v>4</v>
      </c>
      <c r="E38" s="6">
        <v>45416</v>
      </c>
      <c r="F38" s="2" t="s">
        <v>662</v>
      </c>
    </row>
    <row r="39" spans="1:6" ht="15.4">
      <c r="A39" s="2" t="s">
        <v>706</v>
      </c>
      <c r="B39" s="2" t="s">
        <v>15</v>
      </c>
      <c r="C39" s="2" t="s">
        <v>664</v>
      </c>
      <c r="D39" s="2">
        <v>8</v>
      </c>
      <c r="E39" s="6">
        <v>45387</v>
      </c>
      <c r="F39" s="2" t="s">
        <v>662</v>
      </c>
    </row>
    <row r="40" spans="1:6" ht="15.4">
      <c r="A40" s="2" t="s">
        <v>707</v>
      </c>
      <c r="B40" s="2" t="s">
        <v>28</v>
      </c>
      <c r="C40" s="2" t="s">
        <v>667</v>
      </c>
      <c r="D40" s="2">
        <v>7</v>
      </c>
      <c r="E40" s="6">
        <v>45372</v>
      </c>
      <c r="F40" s="2" t="s">
        <v>677</v>
      </c>
    </row>
    <row r="41" spans="1:6" ht="15.4">
      <c r="A41" s="2" t="s">
        <v>708</v>
      </c>
      <c r="B41" s="2" t="s">
        <v>23</v>
      </c>
      <c r="C41" s="2" t="s">
        <v>661</v>
      </c>
      <c r="D41" s="2">
        <v>2</v>
      </c>
      <c r="E41" s="6">
        <v>45605</v>
      </c>
      <c r="F41" s="2" t="s">
        <v>662</v>
      </c>
    </row>
    <row r="42" spans="1:6" ht="15.4">
      <c r="A42" s="2" t="s">
        <v>709</v>
      </c>
      <c r="B42" s="2" t="s">
        <v>76</v>
      </c>
      <c r="C42" s="2" t="s">
        <v>691</v>
      </c>
      <c r="D42" s="2">
        <v>4</v>
      </c>
      <c r="E42" s="6">
        <v>45378</v>
      </c>
      <c r="F42" s="2" t="s">
        <v>677</v>
      </c>
    </row>
    <row r="43" spans="1:6" ht="15.4">
      <c r="A43" s="2" t="s">
        <v>710</v>
      </c>
      <c r="B43" s="2" t="s">
        <v>70</v>
      </c>
      <c r="C43" s="2" t="s">
        <v>664</v>
      </c>
      <c r="D43" s="2">
        <v>2</v>
      </c>
      <c r="E43" s="6">
        <v>45506</v>
      </c>
      <c r="F43" s="2" t="s">
        <v>662</v>
      </c>
    </row>
    <row r="44" spans="1:6" ht="15.4">
      <c r="A44" s="2" t="s">
        <v>711</v>
      </c>
      <c r="B44" s="2" t="s">
        <v>76</v>
      </c>
      <c r="C44" s="2" t="s">
        <v>691</v>
      </c>
      <c r="D44" s="2">
        <v>3</v>
      </c>
      <c r="E44" s="6">
        <v>45507</v>
      </c>
      <c r="F44" s="2" t="s">
        <v>677</v>
      </c>
    </row>
    <row r="45" spans="1:6" ht="15.4">
      <c r="A45" s="2" t="s">
        <v>8</v>
      </c>
      <c r="B45" s="2" t="s">
        <v>70</v>
      </c>
      <c r="C45" s="2" t="s">
        <v>8</v>
      </c>
      <c r="D45" s="2">
        <v>1</v>
      </c>
      <c r="E45" s="6"/>
      <c r="F45" s="2" t="s">
        <v>662</v>
      </c>
    </row>
    <row r="46" spans="1:6" ht="15.4">
      <c r="A46" s="2" t="s">
        <v>712</v>
      </c>
      <c r="B46" s="2" t="s">
        <v>76</v>
      </c>
      <c r="C46" s="2" t="s">
        <v>661</v>
      </c>
      <c r="D46" s="2">
        <v>9</v>
      </c>
      <c r="E46" s="6">
        <v>45313</v>
      </c>
      <c r="F46" s="2" t="s">
        <v>662</v>
      </c>
    </row>
    <row r="47" spans="1:6" ht="15.4">
      <c r="A47" s="2" t="s">
        <v>713</v>
      </c>
      <c r="B47" s="2" t="s">
        <v>28</v>
      </c>
      <c r="C47" s="2" t="s">
        <v>676</v>
      </c>
      <c r="D47" s="2">
        <v>8</v>
      </c>
      <c r="E47" s="6">
        <v>45347</v>
      </c>
      <c r="F47" s="2" t="s">
        <v>662</v>
      </c>
    </row>
    <row r="48" spans="1:6" ht="15.4">
      <c r="A48" s="2" t="s">
        <v>714</v>
      </c>
      <c r="B48" s="2" t="s">
        <v>28</v>
      </c>
      <c r="C48" s="2" t="s">
        <v>661</v>
      </c>
      <c r="D48" s="2">
        <v>7</v>
      </c>
      <c r="E48" s="6">
        <v>45466</v>
      </c>
      <c r="F48" s="2" t="s">
        <v>662</v>
      </c>
    </row>
    <row r="49" spans="1:6" ht="15.4">
      <c r="A49" s="2" t="s">
        <v>715</v>
      </c>
      <c r="B49" s="2" t="s">
        <v>28</v>
      </c>
      <c r="C49" s="2" t="s">
        <v>664</v>
      </c>
      <c r="D49" s="2">
        <v>9</v>
      </c>
      <c r="E49" s="6">
        <v>45350</v>
      </c>
      <c r="F49" s="2" t="s">
        <v>662</v>
      </c>
    </row>
    <row r="50" spans="1:6" ht="15.4">
      <c r="A50" s="2" t="s">
        <v>716</v>
      </c>
      <c r="B50" s="2" t="s">
        <v>11</v>
      </c>
      <c r="C50" s="2" t="s">
        <v>676</v>
      </c>
      <c r="D50" s="2">
        <v>3</v>
      </c>
      <c r="E50" s="6">
        <v>45590</v>
      </c>
      <c r="F50" s="2" t="s">
        <v>662</v>
      </c>
    </row>
    <row r="51" spans="1:6" ht="15.4">
      <c r="A51" s="2" t="s">
        <v>717</v>
      </c>
      <c r="B51" s="2" t="s">
        <v>28</v>
      </c>
      <c r="C51" s="2" t="s">
        <v>664</v>
      </c>
      <c r="D51" s="2">
        <v>7</v>
      </c>
      <c r="E51" s="6">
        <v>45324</v>
      </c>
      <c r="F51" s="2" t="s">
        <v>677</v>
      </c>
    </row>
    <row r="52" spans="1:6" ht="15.4">
      <c r="A52" s="2" t="s">
        <v>718</v>
      </c>
      <c r="B52" s="2" t="s">
        <v>70</v>
      </c>
      <c r="C52" s="2" t="s">
        <v>676</v>
      </c>
      <c r="D52" s="2">
        <v>9</v>
      </c>
      <c r="E52" s="6">
        <v>45630</v>
      </c>
      <c r="F52" s="2" t="s">
        <v>662</v>
      </c>
    </row>
    <row r="53" spans="1:6" ht="15.4">
      <c r="A53" s="2" t="s">
        <v>719</v>
      </c>
      <c r="B53" s="2" t="s">
        <v>28</v>
      </c>
      <c r="C53" s="2" t="s">
        <v>676</v>
      </c>
      <c r="D53" s="2">
        <v>9</v>
      </c>
      <c r="E53" s="6">
        <v>45482</v>
      </c>
      <c r="F53" s="2" t="s">
        <v>662</v>
      </c>
    </row>
    <row r="54" spans="1:6" ht="15.4">
      <c r="A54" s="2" t="s">
        <v>720</v>
      </c>
      <c r="B54" s="2" t="s">
        <v>23</v>
      </c>
      <c r="C54" s="2" t="s">
        <v>676</v>
      </c>
      <c r="D54" s="2">
        <v>3</v>
      </c>
      <c r="E54" s="6">
        <v>45370</v>
      </c>
      <c r="F54" s="2" t="s">
        <v>662</v>
      </c>
    </row>
    <row r="55" spans="1:6" ht="15.4">
      <c r="A55" s="2" t="s">
        <v>721</v>
      </c>
      <c r="B55" s="2" t="s">
        <v>23</v>
      </c>
      <c r="C55" s="2" t="s">
        <v>691</v>
      </c>
      <c r="D55" s="2">
        <v>9</v>
      </c>
      <c r="E55" s="6">
        <v>45362</v>
      </c>
      <c r="F55" s="2" t="s">
        <v>662</v>
      </c>
    </row>
    <row r="56" spans="1:6" ht="15.4">
      <c r="A56" s="2" t="s">
        <v>722</v>
      </c>
      <c r="B56" s="2" t="s">
        <v>76</v>
      </c>
      <c r="C56" s="2" t="s">
        <v>676</v>
      </c>
      <c r="D56" s="2">
        <v>8</v>
      </c>
      <c r="E56" s="6">
        <v>45633</v>
      </c>
      <c r="F56" s="2" t="s">
        <v>662</v>
      </c>
    </row>
    <row r="57" spans="1:6" ht="15.4">
      <c r="A57" s="2" t="s">
        <v>723</v>
      </c>
      <c r="B57" s="2" t="s">
        <v>76</v>
      </c>
      <c r="C57" s="2" t="s">
        <v>661</v>
      </c>
      <c r="D57" s="2">
        <v>7</v>
      </c>
      <c r="E57" s="6">
        <v>45556</v>
      </c>
      <c r="F57" s="2" t="s">
        <v>662</v>
      </c>
    </row>
    <row r="58" spans="1:6" ht="15.4">
      <c r="A58" s="2" t="s">
        <v>724</v>
      </c>
      <c r="B58" s="2" t="s">
        <v>28</v>
      </c>
      <c r="C58" s="2" t="s">
        <v>691</v>
      </c>
      <c r="D58" s="2">
        <v>4</v>
      </c>
      <c r="E58" s="6">
        <v>45551</v>
      </c>
      <c r="F58" s="2" t="s">
        <v>662</v>
      </c>
    </row>
    <row r="59" spans="1:6" ht="15.4">
      <c r="A59" s="2" t="s">
        <v>725</v>
      </c>
      <c r="B59" s="2" t="s">
        <v>23</v>
      </c>
      <c r="C59" s="2" t="s">
        <v>661</v>
      </c>
      <c r="D59" s="2">
        <v>0</v>
      </c>
      <c r="E59" s="6">
        <v>45585</v>
      </c>
      <c r="F59" s="2" t="s">
        <v>665</v>
      </c>
    </row>
    <row r="60" spans="1:6" ht="15.4">
      <c r="A60" s="2" t="s">
        <v>726</v>
      </c>
      <c r="B60" s="2" t="s">
        <v>70</v>
      </c>
      <c r="C60" s="2" t="s">
        <v>676</v>
      </c>
      <c r="D60" s="2">
        <v>0</v>
      </c>
      <c r="E60" s="6">
        <v>45517</v>
      </c>
      <c r="F60" s="2" t="s">
        <v>665</v>
      </c>
    </row>
    <row r="61" spans="1:6" ht="15.4">
      <c r="A61" s="2" t="s">
        <v>727</v>
      </c>
      <c r="B61" s="2" t="s">
        <v>76</v>
      </c>
      <c r="C61" s="2" t="s">
        <v>691</v>
      </c>
      <c r="D61" s="2">
        <v>1</v>
      </c>
      <c r="E61" s="6">
        <v>45623</v>
      </c>
      <c r="F61" s="2" t="s">
        <v>677</v>
      </c>
    </row>
    <row r="62" spans="1:6" ht="15.4">
      <c r="A62" s="2" t="s">
        <v>728</v>
      </c>
      <c r="B62" s="2" t="s">
        <v>11</v>
      </c>
      <c r="C62" s="2" t="s">
        <v>667</v>
      </c>
      <c r="D62" s="2">
        <v>5</v>
      </c>
      <c r="E62" s="6">
        <v>45298</v>
      </c>
      <c r="F62" s="2" t="s">
        <v>662</v>
      </c>
    </row>
    <row r="63" spans="1:6" ht="15.4">
      <c r="A63" s="2" t="s">
        <v>729</v>
      </c>
      <c r="B63" s="2" t="s">
        <v>11</v>
      </c>
      <c r="C63" s="2" t="s">
        <v>667</v>
      </c>
      <c r="D63" s="2">
        <v>6</v>
      </c>
      <c r="E63" s="6">
        <v>45350</v>
      </c>
      <c r="F63" s="2" t="s">
        <v>662</v>
      </c>
    </row>
    <row r="64" spans="1:6" ht="15.4">
      <c r="A64" s="2" t="s">
        <v>730</v>
      </c>
      <c r="B64" s="2" t="s">
        <v>11</v>
      </c>
      <c r="C64" s="2" t="s">
        <v>667</v>
      </c>
      <c r="D64" s="2">
        <v>0</v>
      </c>
      <c r="E64" s="6">
        <v>45545</v>
      </c>
      <c r="F64" s="2" t="s">
        <v>668</v>
      </c>
    </row>
    <row r="65" spans="1:6" ht="15.4">
      <c r="A65" s="2" t="s">
        <v>731</v>
      </c>
      <c r="B65" s="2" t="s">
        <v>11</v>
      </c>
      <c r="C65" s="2" t="s">
        <v>691</v>
      </c>
      <c r="D65" s="2">
        <v>0</v>
      </c>
      <c r="E65" s="6">
        <v>45648</v>
      </c>
      <c r="F65" s="2" t="s">
        <v>668</v>
      </c>
    </row>
    <row r="66" spans="1:6" ht="15.4">
      <c r="A66" s="2" t="s">
        <v>732</v>
      </c>
      <c r="B66" s="2" t="s">
        <v>23</v>
      </c>
      <c r="C66" s="2" t="s">
        <v>661</v>
      </c>
      <c r="D66" s="2">
        <v>2</v>
      </c>
      <c r="E66" s="6">
        <v>45307</v>
      </c>
      <c r="F66" s="2" t="s">
        <v>662</v>
      </c>
    </row>
    <row r="67" spans="1:6" ht="15.4">
      <c r="A67" s="2" t="s">
        <v>733</v>
      </c>
      <c r="B67" s="2" t="s">
        <v>15</v>
      </c>
      <c r="C67" s="2" t="s">
        <v>667</v>
      </c>
      <c r="D67" s="2">
        <v>7</v>
      </c>
      <c r="E67" s="6">
        <v>45645</v>
      </c>
      <c r="F67" s="2" t="s">
        <v>662</v>
      </c>
    </row>
    <row r="68" spans="1:6" ht="15.4">
      <c r="A68" s="2" t="s">
        <v>734</v>
      </c>
      <c r="B68" s="2" t="s">
        <v>76</v>
      </c>
      <c r="C68" s="2" t="s">
        <v>676</v>
      </c>
      <c r="D68" s="2">
        <v>9</v>
      </c>
      <c r="E68" s="6">
        <v>45617</v>
      </c>
      <c r="F68" s="2" t="s">
        <v>662</v>
      </c>
    </row>
    <row r="69" spans="1:6" ht="15.4">
      <c r="A69" s="2" t="s">
        <v>735</v>
      </c>
      <c r="B69" s="2" t="s">
        <v>23</v>
      </c>
      <c r="C69" s="2" t="s">
        <v>691</v>
      </c>
      <c r="D69" s="2">
        <v>8</v>
      </c>
      <c r="E69" s="6">
        <v>45387</v>
      </c>
      <c r="F69" s="2" t="s">
        <v>677</v>
      </c>
    </row>
    <row r="70" spans="1:6" ht="15.4">
      <c r="A70" s="2" t="s">
        <v>736</v>
      </c>
      <c r="B70" s="2" t="s">
        <v>11</v>
      </c>
      <c r="C70" s="2" t="s">
        <v>676</v>
      </c>
      <c r="D70" s="2">
        <v>5</v>
      </c>
      <c r="E70" s="6">
        <v>45485</v>
      </c>
      <c r="F70" s="2" t="s">
        <v>662</v>
      </c>
    </row>
    <row r="71" spans="1:6" ht="15.4">
      <c r="A71" s="2" t="s">
        <v>737</v>
      </c>
      <c r="B71" s="2" t="s">
        <v>70</v>
      </c>
      <c r="C71" s="2" t="s">
        <v>691</v>
      </c>
      <c r="D71" s="2">
        <v>5</v>
      </c>
      <c r="E71" s="6">
        <v>45410</v>
      </c>
      <c r="F71" s="2" t="s">
        <v>662</v>
      </c>
    </row>
    <row r="72" spans="1:6" ht="15.4">
      <c r="A72" s="2" t="s">
        <v>738</v>
      </c>
      <c r="B72" s="2" t="s">
        <v>11</v>
      </c>
      <c r="C72" s="2" t="s">
        <v>661</v>
      </c>
      <c r="D72" s="2">
        <v>0</v>
      </c>
      <c r="E72" s="6">
        <v>45457</v>
      </c>
      <c r="F72" s="2" t="s">
        <v>665</v>
      </c>
    </row>
    <row r="73" spans="1:6" ht="15.4">
      <c r="A73" s="2" t="s">
        <v>739</v>
      </c>
      <c r="B73" s="2" t="s">
        <v>70</v>
      </c>
      <c r="C73" s="2" t="s">
        <v>676</v>
      </c>
      <c r="D73" s="2">
        <v>8</v>
      </c>
      <c r="E73" s="6">
        <v>45407</v>
      </c>
      <c r="F73" s="2" t="s">
        <v>662</v>
      </c>
    </row>
    <row r="74" spans="1:6" ht="15.4">
      <c r="A74" s="2" t="s">
        <v>740</v>
      </c>
      <c r="B74" s="2" t="s">
        <v>23</v>
      </c>
      <c r="C74" s="2" t="s">
        <v>667</v>
      </c>
      <c r="D74" s="2">
        <v>3</v>
      </c>
      <c r="E74" s="6">
        <v>45416</v>
      </c>
      <c r="F74" s="2" t="s">
        <v>677</v>
      </c>
    </row>
    <row r="75" spans="1:6" ht="15.4">
      <c r="A75" s="2" t="s">
        <v>741</v>
      </c>
      <c r="B75" s="2" t="s">
        <v>11</v>
      </c>
      <c r="C75" s="2" t="s">
        <v>664</v>
      </c>
      <c r="D75" s="2">
        <v>0</v>
      </c>
      <c r="E75" s="6">
        <v>45493</v>
      </c>
      <c r="F75" s="2" t="s">
        <v>665</v>
      </c>
    </row>
    <row r="76" spans="1:6" ht="15.4">
      <c r="A76" s="2" t="s">
        <v>742</v>
      </c>
      <c r="B76" s="2" t="s">
        <v>28</v>
      </c>
      <c r="C76" s="2" t="s">
        <v>691</v>
      </c>
      <c r="D76" s="2">
        <v>0</v>
      </c>
      <c r="E76" s="6">
        <v>45392</v>
      </c>
      <c r="F76" s="2" t="s">
        <v>668</v>
      </c>
    </row>
    <row r="77" spans="1:6" ht="15.4">
      <c r="A77" s="2" t="s">
        <v>743</v>
      </c>
      <c r="B77" s="2" t="s">
        <v>8</v>
      </c>
      <c r="C77" s="2" t="s">
        <v>664</v>
      </c>
      <c r="D77" s="2">
        <v>2</v>
      </c>
      <c r="E77" s="6"/>
      <c r="F77" s="2" t="s">
        <v>662</v>
      </c>
    </row>
    <row r="78" spans="1:6" ht="15.4">
      <c r="A78" s="2" t="s">
        <v>744</v>
      </c>
      <c r="B78" s="2" t="s">
        <v>11</v>
      </c>
      <c r="C78" s="2" t="s">
        <v>676</v>
      </c>
      <c r="D78" s="2">
        <v>7</v>
      </c>
      <c r="E78" s="6">
        <v>45651</v>
      </c>
      <c r="F78" s="2" t="s">
        <v>662</v>
      </c>
    </row>
    <row r="79" spans="1:6" ht="15.4">
      <c r="A79" s="2" t="s">
        <v>745</v>
      </c>
      <c r="B79" s="2" t="s">
        <v>15</v>
      </c>
      <c r="C79" s="2" t="s">
        <v>664</v>
      </c>
      <c r="D79" s="2">
        <v>6</v>
      </c>
      <c r="E79" s="6">
        <v>45464</v>
      </c>
      <c r="F79" s="2" t="s">
        <v>662</v>
      </c>
    </row>
    <row r="80" spans="1:6" ht="15.4">
      <c r="A80" s="2" t="s">
        <v>746</v>
      </c>
      <c r="B80" s="2" t="s">
        <v>15</v>
      </c>
      <c r="C80" s="2" t="s">
        <v>667</v>
      </c>
      <c r="D80" s="2">
        <v>2</v>
      </c>
      <c r="E80" s="6">
        <v>45504</v>
      </c>
      <c r="F80" s="2" t="s">
        <v>662</v>
      </c>
    </row>
    <row r="81" spans="1:6" ht="15.4">
      <c r="A81" s="2" t="s">
        <v>747</v>
      </c>
      <c r="B81" s="2" t="s">
        <v>23</v>
      </c>
      <c r="C81" s="2" t="s">
        <v>691</v>
      </c>
      <c r="D81" s="2">
        <v>2</v>
      </c>
      <c r="E81" s="6">
        <v>45594</v>
      </c>
      <c r="F81" s="2" t="s">
        <v>677</v>
      </c>
    </row>
    <row r="82" spans="1:6" ht="15.4">
      <c r="A82" s="2" t="s">
        <v>748</v>
      </c>
      <c r="B82" s="2" t="s">
        <v>11</v>
      </c>
      <c r="C82" s="2" t="s">
        <v>691</v>
      </c>
      <c r="D82" s="2">
        <v>6</v>
      </c>
      <c r="E82" s="6">
        <v>45614</v>
      </c>
      <c r="F82" s="2" t="s">
        <v>662</v>
      </c>
    </row>
    <row r="83" spans="1:6" ht="15.4">
      <c r="A83" s="2" t="s">
        <v>749</v>
      </c>
      <c r="B83" s="2" t="s">
        <v>28</v>
      </c>
      <c r="C83" s="2" t="s">
        <v>667</v>
      </c>
      <c r="D83" s="2">
        <v>7</v>
      </c>
      <c r="E83" s="6">
        <v>45541</v>
      </c>
      <c r="F83" s="2" t="s">
        <v>677</v>
      </c>
    </row>
    <row r="84" spans="1:6" ht="15.4">
      <c r="A84" s="2" t="s">
        <v>750</v>
      </c>
      <c r="B84" s="2" t="s">
        <v>70</v>
      </c>
      <c r="C84" s="2" t="s">
        <v>691</v>
      </c>
      <c r="D84" s="2">
        <v>0</v>
      </c>
      <c r="E84" s="6">
        <v>45440</v>
      </c>
      <c r="F84" s="2" t="s">
        <v>668</v>
      </c>
    </row>
    <row r="85" spans="1:6" ht="15.4">
      <c r="A85" s="2" t="s">
        <v>751</v>
      </c>
      <c r="B85" s="2" t="s">
        <v>15</v>
      </c>
      <c r="C85" s="2" t="s">
        <v>661</v>
      </c>
      <c r="D85" s="2">
        <v>0</v>
      </c>
      <c r="E85" s="6">
        <v>45307</v>
      </c>
      <c r="F85" s="2" t="s">
        <v>665</v>
      </c>
    </row>
    <row r="86" spans="1:6" ht="15.4">
      <c r="A86" s="2" t="s">
        <v>752</v>
      </c>
      <c r="B86" s="2" t="s">
        <v>76</v>
      </c>
      <c r="C86" s="2" t="s">
        <v>664</v>
      </c>
      <c r="D86" s="2">
        <v>0</v>
      </c>
      <c r="E86" s="6">
        <v>45351</v>
      </c>
      <c r="F86" s="2" t="s">
        <v>665</v>
      </c>
    </row>
    <row r="87" spans="1:6" ht="15.4">
      <c r="A87" s="2" t="s">
        <v>753</v>
      </c>
      <c r="B87" s="2" t="s">
        <v>11</v>
      </c>
      <c r="C87" s="2" t="s">
        <v>667</v>
      </c>
      <c r="D87" s="2">
        <v>9</v>
      </c>
      <c r="E87" s="6">
        <v>45523</v>
      </c>
      <c r="F87" s="2" t="s">
        <v>677</v>
      </c>
    </row>
    <row r="88" spans="1:6" ht="15.4">
      <c r="A88" s="2" t="s">
        <v>754</v>
      </c>
      <c r="B88" s="2" t="s">
        <v>76</v>
      </c>
      <c r="C88" s="2" t="s">
        <v>664</v>
      </c>
      <c r="D88" s="2">
        <v>5</v>
      </c>
      <c r="E88" s="6">
        <v>45534</v>
      </c>
      <c r="F88" s="2" t="s">
        <v>662</v>
      </c>
    </row>
    <row r="89" spans="1:6" ht="15.4">
      <c r="A89" s="2" t="s">
        <v>755</v>
      </c>
      <c r="B89" s="2" t="s">
        <v>15</v>
      </c>
      <c r="C89" s="2" t="s">
        <v>664</v>
      </c>
      <c r="D89" s="2">
        <v>7</v>
      </c>
      <c r="E89" s="6">
        <v>45386</v>
      </c>
      <c r="F89" s="2" t="s">
        <v>662</v>
      </c>
    </row>
    <row r="90" spans="1:6" ht="15.4">
      <c r="A90" s="2" t="s">
        <v>756</v>
      </c>
      <c r="B90" s="2" t="s">
        <v>76</v>
      </c>
      <c r="C90" s="2" t="s">
        <v>667</v>
      </c>
      <c r="D90" s="2">
        <v>2</v>
      </c>
      <c r="E90" s="6">
        <v>45386</v>
      </c>
      <c r="F90" s="2" t="s">
        <v>677</v>
      </c>
    </row>
    <row r="91" spans="1:6" ht="15.4">
      <c r="A91" s="2" t="s">
        <v>757</v>
      </c>
      <c r="B91" s="2" t="s">
        <v>70</v>
      </c>
      <c r="C91" s="2" t="s">
        <v>691</v>
      </c>
      <c r="D91" s="2">
        <v>0</v>
      </c>
      <c r="E91" s="6">
        <v>45468</v>
      </c>
      <c r="F91" s="2" t="s">
        <v>668</v>
      </c>
    </row>
    <row r="92" spans="1:6" ht="15.4">
      <c r="A92" s="2" t="s">
        <v>758</v>
      </c>
      <c r="B92" s="2" t="s">
        <v>15</v>
      </c>
      <c r="C92" s="2" t="s">
        <v>676</v>
      </c>
      <c r="D92" s="2">
        <v>2</v>
      </c>
      <c r="E92" s="6">
        <v>45390</v>
      </c>
      <c r="F92" s="2" t="s">
        <v>662</v>
      </c>
    </row>
    <row r="93" spans="1:6" ht="15.4">
      <c r="A93" s="2" t="s">
        <v>759</v>
      </c>
      <c r="B93" s="2" t="s">
        <v>76</v>
      </c>
      <c r="C93" s="2" t="s">
        <v>661</v>
      </c>
      <c r="D93" s="2">
        <v>0</v>
      </c>
      <c r="E93" s="6">
        <v>45654</v>
      </c>
      <c r="F93" s="2" t="s">
        <v>665</v>
      </c>
    </row>
    <row r="94" spans="1:6" ht="15.4">
      <c r="A94" s="2" t="s">
        <v>760</v>
      </c>
      <c r="B94" s="2" t="s">
        <v>76</v>
      </c>
      <c r="C94" s="2" t="s">
        <v>676</v>
      </c>
      <c r="D94" s="2">
        <v>0</v>
      </c>
      <c r="E94" s="6">
        <v>45454</v>
      </c>
      <c r="F94" s="2" t="s">
        <v>665</v>
      </c>
    </row>
    <row r="95" spans="1:6" ht="15.4">
      <c r="A95" s="2" t="s">
        <v>761</v>
      </c>
      <c r="B95" s="2" t="s">
        <v>70</v>
      </c>
      <c r="C95" s="2" t="s">
        <v>667</v>
      </c>
      <c r="D95" s="2">
        <v>6</v>
      </c>
      <c r="E95" s="6">
        <v>45449</v>
      </c>
      <c r="F95" s="2" t="s">
        <v>662</v>
      </c>
    </row>
    <row r="96" spans="1:6" ht="15.4">
      <c r="A96" s="2" t="s">
        <v>762</v>
      </c>
      <c r="B96" s="2" t="s">
        <v>70</v>
      </c>
      <c r="C96" s="2" t="s">
        <v>664</v>
      </c>
      <c r="D96" s="2">
        <v>0</v>
      </c>
      <c r="E96" s="6">
        <v>45600</v>
      </c>
      <c r="F96" s="2" t="s">
        <v>665</v>
      </c>
    </row>
    <row r="97" spans="1:6" ht="15.4">
      <c r="A97" s="2" t="s">
        <v>763</v>
      </c>
      <c r="B97" s="2" t="s">
        <v>70</v>
      </c>
      <c r="C97" s="2" t="s">
        <v>667</v>
      </c>
      <c r="D97" s="2">
        <v>0</v>
      </c>
      <c r="E97" s="6">
        <v>45370</v>
      </c>
      <c r="F97" s="2" t="s">
        <v>668</v>
      </c>
    </row>
    <row r="98" spans="1:6" ht="15.4">
      <c r="A98" s="2" t="s">
        <v>764</v>
      </c>
      <c r="B98" s="2" t="s">
        <v>11</v>
      </c>
      <c r="C98" s="2" t="s">
        <v>676</v>
      </c>
      <c r="D98" s="2">
        <v>7</v>
      </c>
      <c r="E98" s="6">
        <v>45389</v>
      </c>
      <c r="F98" s="2" t="s">
        <v>662</v>
      </c>
    </row>
    <row r="99" spans="1:6" ht="15.4">
      <c r="A99" s="2" t="s">
        <v>765</v>
      </c>
      <c r="B99" s="2" t="s">
        <v>70</v>
      </c>
      <c r="C99" s="2" t="s">
        <v>676</v>
      </c>
      <c r="D99" s="2">
        <v>0</v>
      </c>
      <c r="E99" s="6">
        <v>45438</v>
      </c>
      <c r="F99" s="2" t="s">
        <v>665</v>
      </c>
    </row>
    <row r="100" spans="1:6" ht="15.4">
      <c r="A100" s="2" t="s">
        <v>766</v>
      </c>
      <c r="B100" s="2" t="s">
        <v>23</v>
      </c>
      <c r="C100" s="2" t="s">
        <v>676</v>
      </c>
      <c r="D100" s="2">
        <v>0</v>
      </c>
      <c r="E100" s="6">
        <v>45457</v>
      </c>
      <c r="F100" s="2" t="s">
        <v>665</v>
      </c>
    </row>
    <row r="101" spans="1:6" ht="15.4">
      <c r="A101" s="2" t="s">
        <v>767</v>
      </c>
      <c r="B101" s="2" t="s">
        <v>23</v>
      </c>
      <c r="C101" s="2" t="s">
        <v>664</v>
      </c>
      <c r="D101" s="2">
        <v>7</v>
      </c>
      <c r="E101" s="6">
        <v>45428</v>
      </c>
      <c r="F101" s="2" t="s">
        <v>662</v>
      </c>
    </row>
    <row r="102" spans="1:6" ht="15.4">
      <c r="A102" s="2" t="s">
        <v>768</v>
      </c>
      <c r="B102" s="2" t="s">
        <v>15</v>
      </c>
      <c r="C102" s="2" t="s">
        <v>676</v>
      </c>
      <c r="D102" s="2">
        <v>9</v>
      </c>
      <c r="E102" s="6">
        <v>45367</v>
      </c>
      <c r="F102" s="2" t="s">
        <v>662</v>
      </c>
    </row>
    <row r="103" spans="1:6" ht="15.4">
      <c r="A103" s="2" t="s">
        <v>769</v>
      </c>
      <c r="B103" s="2" t="s">
        <v>15</v>
      </c>
      <c r="C103" s="2" t="s">
        <v>667</v>
      </c>
      <c r="D103" s="2">
        <v>6</v>
      </c>
      <c r="E103" s="6">
        <v>45529</v>
      </c>
      <c r="F103" s="2" t="s">
        <v>677</v>
      </c>
    </row>
    <row r="104" spans="1:6" ht="15.4">
      <c r="A104" s="2" t="s">
        <v>770</v>
      </c>
      <c r="B104" s="2" t="s">
        <v>76</v>
      </c>
      <c r="C104" s="2" t="s">
        <v>667</v>
      </c>
      <c r="D104" s="2">
        <v>0</v>
      </c>
      <c r="E104" s="6">
        <v>45306</v>
      </c>
      <c r="F104" s="2" t="s">
        <v>668</v>
      </c>
    </row>
    <row r="105" spans="1:6" ht="15.4">
      <c r="A105" s="2" t="s">
        <v>771</v>
      </c>
      <c r="B105" s="2" t="s">
        <v>15</v>
      </c>
      <c r="C105" s="2" t="s">
        <v>691</v>
      </c>
      <c r="D105" s="2">
        <v>0</v>
      </c>
      <c r="E105" s="6">
        <v>45618</v>
      </c>
      <c r="F105" s="2" t="s">
        <v>668</v>
      </c>
    </row>
    <row r="106" spans="1:6" ht="15.4">
      <c r="A106" s="2" t="s">
        <v>772</v>
      </c>
      <c r="B106" s="2" t="s">
        <v>28</v>
      </c>
      <c r="C106" s="2" t="s">
        <v>676</v>
      </c>
      <c r="D106" s="2">
        <v>8</v>
      </c>
      <c r="E106" s="6">
        <v>45387</v>
      </c>
      <c r="F106" s="2" t="s">
        <v>662</v>
      </c>
    </row>
    <row r="107" spans="1:6" ht="15.4">
      <c r="A107" s="2" t="s">
        <v>773</v>
      </c>
      <c r="B107" s="2" t="s">
        <v>28</v>
      </c>
      <c r="C107" s="2" t="s">
        <v>664</v>
      </c>
      <c r="D107" s="2">
        <v>2</v>
      </c>
      <c r="E107" s="6">
        <v>45646</v>
      </c>
      <c r="F107" s="2" t="s">
        <v>662</v>
      </c>
    </row>
    <row r="108" spans="1:6" ht="15.4">
      <c r="A108" s="2" t="s">
        <v>774</v>
      </c>
      <c r="B108" s="2" t="s">
        <v>23</v>
      </c>
      <c r="C108" s="2" t="s">
        <v>676</v>
      </c>
      <c r="D108" s="2">
        <v>5</v>
      </c>
      <c r="E108" s="6">
        <v>45608</v>
      </c>
      <c r="F108" s="2" t="s">
        <v>662</v>
      </c>
    </row>
    <row r="109" spans="1:6" ht="15.4">
      <c r="A109" s="2" t="s">
        <v>775</v>
      </c>
      <c r="B109" s="2" t="s">
        <v>28</v>
      </c>
      <c r="C109" s="2" t="s">
        <v>664</v>
      </c>
      <c r="D109" s="2">
        <v>3</v>
      </c>
      <c r="E109" s="6">
        <v>45367</v>
      </c>
      <c r="F109" s="2" t="s">
        <v>662</v>
      </c>
    </row>
    <row r="110" spans="1:6" ht="15.4">
      <c r="A110" s="2" t="s">
        <v>776</v>
      </c>
      <c r="B110" s="2" t="s">
        <v>76</v>
      </c>
      <c r="C110" s="2" t="s">
        <v>691</v>
      </c>
      <c r="D110" s="2">
        <v>0</v>
      </c>
      <c r="E110" s="6">
        <v>45404</v>
      </c>
      <c r="F110" s="2" t="s">
        <v>668</v>
      </c>
    </row>
    <row r="111" spans="1:6" ht="15.4">
      <c r="A111" s="2" t="s">
        <v>777</v>
      </c>
      <c r="B111" s="2" t="s">
        <v>28</v>
      </c>
      <c r="C111" s="2" t="s">
        <v>667</v>
      </c>
      <c r="D111" s="2">
        <v>6</v>
      </c>
      <c r="E111" s="6">
        <v>45480</v>
      </c>
      <c r="F111" s="2" t="s">
        <v>677</v>
      </c>
    </row>
    <row r="112" spans="1:6" ht="15.4">
      <c r="A112" s="2" t="s">
        <v>778</v>
      </c>
      <c r="B112" s="2" t="s">
        <v>28</v>
      </c>
      <c r="C112" s="2" t="s">
        <v>676</v>
      </c>
      <c r="D112" s="2">
        <v>6</v>
      </c>
      <c r="E112" s="6">
        <v>45444</v>
      </c>
      <c r="F112" s="2" t="s">
        <v>662</v>
      </c>
    </row>
    <row r="113" spans="1:6" ht="15.4">
      <c r="A113" s="2" t="s">
        <v>779</v>
      </c>
      <c r="B113" s="2" t="s">
        <v>15</v>
      </c>
      <c r="C113" s="2" t="s">
        <v>667</v>
      </c>
      <c r="D113" s="2">
        <v>0</v>
      </c>
      <c r="E113" s="6">
        <v>45472</v>
      </c>
      <c r="F113" s="2" t="s">
        <v>668</v>
      </c>
    </row>
    <row r="114" spans="1:6" ht="15.4">
      <c r="A114" s="2" t="s">
        <v>780</v>
      </c>
      <c r="B114" s="2" t="s">
        <v>23</v>
      </c>
      <c r="C114" s="2" t="s">
        <v>676</v>
      </c>
      <c r="D114" s="2">
        <v>4</v>
      </c>
      <c r="E114" s="6">
        <v>45303</v>
      </c>
      <c r="F114" s="2" t="s">
        <v>662</v>
      </c>
    </row>
    <row r="115" spans="1:6" ht="15.4">
      <c r="A115" s="2" t="s">
        <v>781</v>
      </c>
      <c r="B115" s="2" t="s">
        <v>76</v>
      </c>
      <c r="C115" s="2" t="s">
        <v>661</v>
      </c>
      <c r="D115" s="2">
        <v>0</v>
      </c>
      <c r="E115" s="6">
        <v>45538</v>
      </c>
      <c r="F115" s="2" t="s">
        <v>665</v>
      </c>
    </row>
    <row r="116" spans="1:6" ht="15.4">
      <c r="A116" s="2" t="s">
        <v>782</v>
      </c>
      <c r="B116" s="2" t="s">
        <v>76</v>
      </c>
      <c r="C116" s="2" t="s">
        <v>676</v>
      </c>
      <c r="D116" s="2">
        <v>1</v>
      </c>
      <c r="E116" s="6">
        <v>45486</v>
      </c>
      <c r="F116" s="2" t="s">
        <v>662</v>
      </c>
    </row>
    <row r="117" spans="1:6" ht="15.4">
      <c r="A117" s="2" t="s">
        <v>783</v>
      </c>
      <c r="B117" s="2" t="s">
        <v>28</v>
      </c>
      <c r="C117" s="2" t="s">
        <v>676</v>
      </c>
      <c r="D117" s="2">
        <v>5</v>
      </c>
      <c r="E117" s="6">
        <v>45491</v>
      </c>
      <c r="F117" s="2" t="s">
        <v>662</v>
      </c>
    </row>
    <row r="118" spans="1:6" ht="15.4">
      <c r="A118" s="2" t="s">
        <v>784</v>
      </c>
      <c r="B118" s="2" t="s">
        <v>28</v>
      </c>
      <c r="C118" s="2" t="s">
        <v>691</v>
      </c>
      <c r="D118" s="2">
        <v>5</v>
      </c>
      <c r="E118" s="6">
        <v>45504</v>
      </c>
      <c r="F118" s="2" t="s">
        <v>677</v>
      </c>
    </row>
    <row r="119" spans="1:6" ht="15.4">
      <c r="A119" s="2" t="s">
        <v>785</v>
      </c>
      <c r="B119" s="2" t="s">
        <v>76</v>
      </c>
      <c r="C119" s="2" t="s">
        <v>661</v>
      </c>
      <c r="D119" s="2">
        <v>4</v>
      </c>
      <c r="E119" s="6">
        <v>45359</v>
      </c>
      <c r="F119" s="2" t="s">
        <v>662</v>
      </c>
    </row>
    <row r="120" spans="1:6" ht="15.4">
      <c r="A120" s="2" t="s">
        <v>786</v>
      </c>
      <c r="B120" s="2" t="s">
        <v>76</v>
      </c>
      <c r="C120" s="2" t="s">
        <v>667</v>
      </c>
      <c r="D120" s="2">
        <v>6</v>
      </c>
      <c r="E120" s="6">
        <v>45449</v>
      </c>
      <c r="F120" s="2" t="s">
        <v>677</v>
      </c>
    </row>
    <row r="121" spans="1:6" ht="15.4">
      <c r="A121" s="2" t="s">
        <v>787</v>
      </c>
      <c r="B121" s="2" t="s">
        <v>23</v>
      </c>
      <c r="C121" s="2" t="s">
        <v>667</v>
      </c>
      <c r="D121" s="2">
        <v>2</v>
      </c>
      <c r="E121" s="6">
        <v>45379</v>
      </c>
      <c r="F121" s="2" t="s">
        <v>662</v>
      </c>
    </row>
    <row r="122" spans="1:6" ht="15.4">
      <c r="A122" s="2" t="s">
        <v>788</v>
      </c>
      <c r="B122" s="2" t="s">
        <v>70</v>
      </c>
      <c r="C122" s="2" t="s">
        <v>661</v>
      </c>
      <c r="D122" s="2">
        <v>7</v>
      </c>
      <c r="E122" s="6">
        <v>45482</v>
      </c>
      <c r="F122" s="2" t="s">
        <v>662</v>
      </c>
    </row>
    <row r="123" spans="1:6" ht="15.4">
      <c r="A123" s="2" t="s">
        <v>789</v>
      </c>
      <c r="B123" s="2" t="s">
        <v>70</v>
      </c>
      <c r="C123" s="2" t="s">
        <v>676</v>
      </c>
      <c r="D123" s="2">
        <v>3</v>
      </c>
      <c r="E123" s="6">
        <v>45545</v>
      </c>
      <c r="F123" s="2" t="s">
        <v>662</v>
      </c>
    </row>
    <row r="124" spans="1:6" ht="15.4">
      <c r="A124" s="2" t="s">
        <v>790</v>
      </c>
      <c r="B124" s="2" t="s">
        <v>11</v>
      </c>
      <c r="C124" s="2" t="s">
        <v>676</v>
      </c>
      <c r="D124" s="2">
        <v>0</v>
      </c>
      <c r="E124" s="6">
        <v>45515</v>
      </c>
      <c r="F124" s="2" t="s">
        <v>665</v>
      </c>
    </row>
    <row r="125" spans="1:6" ht="15.4">
      <c r="A125" s="2" t="s">
        <v>791</v>
      </c>
      <c r="B125" s="2" t="s">
        <v>70</v>
      </c>
      <c r="C125" s="2" t="s">
        <v>664</v>
      </c>
      <c r="D125" s="2">
        <v>8</v>
      </c>
      <c r="E125" s="6">
        <v>45423</v>
      </c>
      <c r="F125" s="2" t="s">
        <v>662</v>
      </c>
    </row>
    <row r="126" spans="1:6" ht="15.4">
      <c r="A126" s="2" t="s">
        <v>792</v>
      </c>
      <c r="B126" s="2" t="s">
        <v>23</v>
      </c>
      <c r="C126" s="2" t="s">
        <v>691</v>
      </c>
      <c r="D126" s="2">
        <v>4</v>
      </c>
      <c r="E126" s="6">
        <v>45582</v>
      </c>
      <c r="F126" s="2" t="s">
        <v>677</v>
      </c>
    </row>
    <row r="127" spans="1:6" ht="15.4">
      <c r="A127" s="2" t="s">
        <v>8</v>
      </c>
      <c r="B127" s="2" t="s">
        <v>11</v>
      </c>
      <c r="C127" s="2" t="s">
        <v>8</v>
      </c>
      <c r="D127" s="2">
        <v>2</v>
      </c>
      <c r="E127" s="6"/>
      <c r="F127" s="2" t="s">
        <v>677</v>
      </c>
    </row>
    <row r="128" spans="1:6" ht="15.4">
      <c r="A128" s="2" t="s">
        <v>793</v>
      </c>
      <c r="B128" s="2" t="s">
        <v>28</v>
      </c>
      <c r="C128" s="2" t="s">
        <v>664</v>
      </c>
      <c r="D128" s="2">
        <v>6</v>
      </c>
      <c r="E128" s="6">
        <v>45324</v>
      </c>
      <c r="F128" s="2" t="s">
        <v>662</v>
      </c>
    </row>
    <row r="129" spans="1:6" ht="15.4">
      <c r="A129" s="2" t="s">
        <v>794</v>
      </c>
      <c r="B129" s="2" t="s">
        <v>11</v>
      </c>
      <c r="C129" s="2" t="s">
        <v>691</v>
      </c>
      <c r="D129" s="2">
        <v>3</v>
      </c>
      <c r="E129" s="6">
        <v>45627</v>
      </c>
      <c r="F129" s="2" t="s">
        <v>662</v>
      </c>
    </row>
    <row r="130" spans="1:6" ht="15.4">
      <c r="A130" s="2" t="s">
        <v>795</v>
      </c>
      <c r="B130" s="2" t="s">
        <v>15</v>
      </c>
      <c r="C130" s="2" t="s">
        <v>661</v>
      </c>
      <c r="D130" s="2">
        <v>4</v>
      </c>
      <c r="E130" s="6">
        <v>45568</v>
      </c>
      <c r="F130" s="2" t="s">
        <v>662</v>
      </c>
    </row>
    <row r="131" spans="1:6" ht="15.4">
      <c r="A131" s="2" t="s">
        <v>796</v>
      </c>
      <c r="B131" s="2" t="s">
        <v>23</v>
      </c>
      <c r="C131" s="2" t="s">
        <v>664</v>
      </c>
      <c r="D131" s="2">
        <v>1</v>
      </c>
      <c r="E131" s="6">
        <v>45535</v>
      </c>
      <c r="F131" s="2" t="s">
        <v>662</v>
      </c>
    </row>
    <row r="132" spans="1:6" ht="15.4">
      <c r="A132" s="2" t="s">
        <v>797</v>
      </c>
      <c r="B132" s="2" t="s">
        <v>15</v>
      </c>
      <c r="C132" s="2" t="s">
        <v>691</v>
      </c>
      <c r="D132" s="2">
        <v>2</v>
      </c>
      <c r="E132" s="6">
        <v>45537</v>
      </c>
      <c r="F132" s="2" t="s">
        <v>677</v>
      </c>
    </row>
    <row r="133" spans="1:6" ht="15.4">
      <c r="A133" s="2" t="s">
        <v>798</v>
      </c>
      <c r="B133" s="2" t="s">
        <v>76</v>
      </c>
      <c r="C133" s="2" t="s">
        <v>664</v>
      </c>
      <c r="D133" s="2">
        <v>0</v>
      </c>
      <c r="E133" s="6">
        <v>45492</v>
      </c>
      <c r="F133" s="2" t="s">
        <v>665</v>
      </c>
    </row>
    <row r="134" spans="1:6" ht="15.4">
      <c r="A134" s="2" t="s">
        <v>799</v>
      </c>
      <c r="B134" s="2" t="s">
        <v>23</v>
      </c>
      <c r="C134" s="2" t="s">
        <v>676</v>
      </c>
      <c r="D134" s="2">
        <v>6</v>
      </c>
      <c r="E134" s="6">
        <v>45558</v>
      </c>
      <c r="F134" s="2" t="s">
        <v>662</v>
      </c>
    </row>
    <row r="135" spans="1:6" ht="15.4">
      <c r="A135" s="2" t="s">
        <v>800</v>
      </c>
      <c r="B135" s="2" t="s">
        <v>76</v>
      </c>
      <c r="C135" s="2" t="s">
        <v>676</v>
      </c>
      <c r="D135" s="2">
        <v>4</v>
      </c>
      <c r="E135" s="6">
        <v>45502</v>
      </c>
      <c r="F135" s="2" t="s">
        <v>662</v>
      </c>
    </row>
    <row r="136" spans="1:6" ht="15.4">
      <c r="A136" s="2" t="s">
        <v>801</v>
      </c>
      <c r="B136" s="2" t="s">
        <v>70</v>
      </c>
      <c r="C136" s="2" t="s">
        <v>661</v>
      </c>
      <c r="D136" s="2">
        <v>3</v>
      </c>
      <c r="E136" s="6">
        <v>45367</v>
      </c>
      <c r="F136" s="2" t="s">
        <v>662</v>
      </c>
    </row>
    <row r="137" spans="1:6" ht="15.4">
      <c r="A137" s="2" t="s">
        <v>802</v>
      </c>
      <c r="B137" s="2" t="s">
        <v>11</v>
      </c>
      <c r="C137" s="2" t="s">
        <v>667</v>
      </c>
      <c r="D137" s="2">
        <v>8</v>
      </c>
      <c r="E137" s="6">
        <v>45634</v>
      </c>
      <c r="F137" s="2" t="s">
        <v>677</v>
      </c>
    </row>
    <row r="138" spans="1:6" ht="15.4">
      <c r="A138" s="2" t="s">
        <v>803</v>
      </c>
      <c r="B138" s="2" t="s">
        <v>76</v>
      </c>
      <c r="C138" s="2" t="s">
        <v>676</v>
      </c>
      <c r="D138" s="2">
        <v>8</v>
      </c>
      <c r="E138" s="6">
        <v>45465</v>
      </c>
      <c r="F138" s="2" t="s">
        <v>662</v>
      </c>
    </row>
    <row r="139" spans="1:6" ht="15.4">
      <c r="A139" s="2" t="s">
        <v>804</v>
      </c>
      <c r="B139" s="2" t="s">
        <v>23</v>
      </c>
      <c r="C139" s="2" t="s">
        <v>676</v>
      </c>
      <c r="D139" s="2">
        <v>0</v>
      </c>
      <c r="E139" s="6">
        <v>45443</v>
      </c>
      <c r="F139" s="2" t="s">
        <v>665</v>
      </c>
    </row>
    <row r="140" spans="1:6" ht="15.4">
      <c r="A140" s="2" t="s">
        <v>805</v>
      </c>
      <c r="B140" s="2" t="s">
        <v>70</v>
      </c>
      <c r="C140" s="2" t="s">
        <v>664</v>
      </c>
      <c r="D140" s="2">
        <v>7</v>
      </c>
      <c r="E140" s="6">
        <v>45443</v>
      </c>
      <c r="F140" s="2" t="s">
        <v>662</v>
      </c>
    </row>
    <row r="141" spans="1:6" ht="15.4">
      <c r="A141" s="2" t="s">
        <v>806</v>
      </c>
      <c r="B141" s="2" t="s">
        <v>23</v>
      </c>
      <c r="C141" s="2" t="s">
        <v>667</v>
      </c>
      <c r="D141" s="2">
        <v>9</v>
      </c>
      <c r="E141" s="6">
        <v>45318</v>
      </c>
      <c r="F141" s="2" t="s">
        <v>662</v>
      </c>
    </row>
    <row r="142" spans="1:6" ht="15.4">
      <c r="A142" s="2" t="s">
        <v>807</v>
      </c>
      <c r="B142" s="2" t="s">
        <v>15</v>
      </c>
      <c r="C142" s="2" t="s">
        <v>667</v>
      </c>
      <c r="D142" s="2">
        <v>0</v>
      </c>
      <c r="E142" s="6">
        <v>45439</v>
      </c>
      <c r="F142" s="2" t="s">
        <v>668</v>
      </c>
    </row>
    <row r="143" spans="1:6" ht="15.4">
      <c r="A143" s="2" t="s">
        <v>808</v>
      </c>
      <c r="B143" s="2" t="s">
        <v>76</v>
      </c>
      <c r="C143" s="2" t="s">
        <v>661</v>
      </c>
      <c r="D143" s="2">
        <v>2</v>
      </c>
      <c r="E143" s="6">
        <v>45305</v>
      </c>
      <c r="F143" s="2" t="s">
        <v>662</v>
      </c>
    </row>
    <row r="144" spans="1:6" ht="15.4">
      <c r="A144" s="2" t="s">
        <v>809</v>
      </c>
      <c r="B144" s="2" t="s">
        <v>28</v>
      </c>
      <c r="C144" s="2" t="s">
        <v>664</v>
      </c>
      <c r="D144" s="2">
        <v>8</v>
      </c>
      <c r="E144" s="6">
        <v>45574</v>
      </c>
      <c r="F144" s="2" t="s">
        <v>662</v>
      </c>
    </row>
    <row r="145" spans="1:6" ht="15.4">
      <c r="A145" s="2" t="s">
        <v>810</v>
      </c>
      <c r="B145" s="2" t="s">
        <v>70</v>
      </c>
      <c r="C145" s="2" t="s">
        <v>661</v>
      </c>
      <c r="D145" s="2">
        <v>3</v>
      </c>
      <c r="E145" s="6">
        <v>45406</v>
      </c>
      <c r="F145" s="2" t="s">
        <v>662</v>
      </c>
    </row>
    <row r="146" spans="1:6" ht="15.4">
      <c r="A146" s="2" t="s">
        <v>811</v>
      </c>
      <c r="B146" s="2" t="s">
        <v>11</v>
      </c>
      <c r="C146" s="2" t="s">
        <v>691</v>
      </c>
      <c r="D146" s="2">
        <v>3</v>
      </c>
      <c r="E146" s="6">
        <v>45519</v>
      </c>
      <c r="F146" s="2" t="s">
        <v>662</v>
      </c>
    </row>
    <row r="147" spans="1:6" ht="15.4">
      <c r="A147" s="2" t="s">
        <v>812</v>
      </c>
      <c r="B147" s="2" t="s">
        <v>70</v>
      </c>
      <c r="C147" s="2" t="s">
        <v>676</v>
      </c>
      <c r="D147" s="2">
        <v>5</v>
      </c>
      <c r="E147" s="6">
        <v>45373</v>
      </c>
      <c r="F147" s="2" t="s">
        <v>662</v>
      </c>
    </row>
    <row r="148" spans="1:6" ht="15.4">
      <c r="A148" s="2" t="s">
        <v>813</v>
      </c>
      <c r="B148" s="2" t="s">
        <v>70</v>
      </c>
      <c r="C148" s="2" t="s">
        <v>667</v>
      </c>
      <c r="D148" s="2">
        <v>3</v>
      </c>
      <c r="E148" s="6">
        <v>45613</v>
      </c>
      <c r="F148" s="2" t="s">
        <v>662</v>
      </c>
    </row>
    <row r="149" spans="1:6" ht="15.4">
      <c r="A149" s="2" t="s">
        <v>814</v>
      </c>
      <c r="B149" s="2" t="s">
        <v>15</v>
      </c>
      <c r="C149" s="2" t="s">
        <v>691</v>
      </c>
      <c r="D149" s="2">
        <v>2</v>
      </c>
      <c r="E149" s="6">
        <v>45335</v>
      </c>
      <c r="F149" s="2" t="s">
        <v>662</v>
      </c>
    </row>
    <row r="150" spans="1:6" ht="15.4">
      <c r="A150" s="2" t="s">
        <v>815</v>
      </c>
      <c r="B150" s="2" t="s">
        <v>70</v>
      </c>
      <c r="C150" s="2" t="s">
        <v>667</v>
      </c>
      <c r="D150" s="2">
        <v>7</v>
      </c>
      <c r="E150" s="6">
        <v>45448</v>
      </c>
      <c r="F150" s="2" t="s">
        <v>662</v>
      </c>
    </row>
    <row r="151" spans="1:6" ht="15.4">
      <c r="A151" s="2" t="s">
        <v>816</v>
      </c>
      <c r="B151" s="2" t="s">
        <v>28</v>
      </c>
      <c r="C151" s="2" t="s">
        <v>667</v>
      </c>
      <c r="D151" s="2">
        <v>4</v>
      </c>
      <c r="E151" s="6">
        <v>45616</v>
      </c>
      <c r="F151" s="2" t="s">
        <v>677</v>
      </c>
    </row>
    <row r="152" spans="1:6" ht="15.4">
      <c r="A152" s="2" t="s">
        <v>817</v>
      </c>
      <c r="B152" s="2" t="s">
        <v>28</v>
      </c>
      <c r="C152" s="2" t="s">
        <v>676</v>
      </c>
      <c r="D152" s="2">
        <v>5</v>
      </c>
      <c r="E152" s="6">
        <v>45594</v>
      </c>
      <c r="F152" s="2" t="s">
        <v>662</v>
      </c>
    </row>
    <row r="153" spans="1:6" ht="15.4">
      <c r="A153" s="2" t="s">
        <v>818</v>
      </c>
      <c r="B153" s="2" t="s">
        <v>76</v>
      </c>
      <c r="C153" s="2" t="s">
        <v>667</v>
      </c>
      <c r="D153" s="2">
        <v>0</v>
      </c>
      <c r="E153" s="6">
        <v>45619</v>
      </c>
      <c r="F153" s="2" t="s">
        <v>668</v>
      </c>
    </row>
    <row r="154" spans="1:6" ht="15.4">
      <c r="A154" s="2" t="s">
        <v>819</v>
      </c>
      <c r="B154" s="2" t="s">
        <v>23</v>
      </c>
      <c r="C154" s="2" t="s">
        <v>664</v>
      </c>
      <c r="D154" s="2">
        <v>3</v>
      </c>
      <c r="E154" s="6">
        <v>45348</v>
      </c>
      <c r="F154" s="2" t="s">
        <v>662</v>
      </c>
    </row>
    <row r="155" spans="1:6" ht="15.4">
      <c r="A155" s="2" t="s">
        <v>820</v>
      </c>
      <c r="B155" s="2" t="s">
        <v>23</v>
      </c>
      <c r="C155" s="2" t="s">
        <v>691</v>
      </c>
      <c r="D155" s="2">
        <v>0</v>
      </c>
      <c r="E155" s="6">
        <v>45504</v>
      </c>
      <c r="F155" s="2" t="s">
        <v>668</v>
      </c>
    </row>
    <row r="156" spans="1:6" ht="15.4">
      <c r="A156" s="2" t="s">
        <v>821</v>
      </c>
      <c r="B156" s="2" t="s">
        <v>28</v>
      </c>
      <c r="C156" s="2" t="s">
        <v>664</v>
      </c>
      <c r="D156" s="2">
        <v>0</v>
      </c>
      <c r="E156" s="6">
        <v>45558</v>
      </c>
      <c r="F156" s="2" t="s">
        <v>665</v>
      </c>
    </row>
    <row r="157" spans="1:6" ht="15.4">
      <c r="A157" s="2" t="s">
        <v>822</v>
      </c>
      <c r="B157" s="2" t="s">
        <v>28</v>
      </c>
      <c r="C157" s="2" t="s">
        <v>661</v>
      </c>
      <c r="D157" s="2">
        <v>5</v>
      </c>
      <c r="E157" s="6">
        <v>45325</v>
      </c>
      <c r="F157" s="2" t="s">
        <v>677</v>
      </c>
    </row>
    <row r="158" spans="1:6" ht="15.4">
      <c r="A158" s="2" t="s">
        <v>823</v>
      </c>
      <c r="B158" s="2" t="s">
        <v>15</v>
      </c>
      <c r="C158" s="2" t="s">
        <v>691</v>
      </c>
      <c r="D158" s="2">
        <v>0</v>
      </c>
      <c r="E158" s="6">
        <v>45387</v>
      </c>
      <c r="F158" s="2" t="s">
        <v>668</v>
      </c>
    </row>
    <row r="159" spans="1:6" ht="15.4">
      <c r="A159" s="2" t="s">
        <v>824</v>
      </c>
      <c r="B159" s="2" t="s">
        <v>76</v>
      </c>
      <c r="C159" s="2" t="s">
        <v>676</v>
      </c>
      <c r="D159" s="2">
        <v>4</v>
      </c>
      <c r="E159" s="6">
        <v>45341</v>
      </c>
      <c r="F159" s="2" t="s">
        <v>662</v>
      </c>
    </row>
    <row r="160" spans="1:6" ht="15.4">
      <c r="A160" s="2" t="s">
        <v>825</v>
      </c>
      <c r="B160" s="2" t="s">
        <v>76</v>
      </c>
      <c r="C160" s="2" t="s">
        <v>676</v>
      </c>
      <c r="D160" s="2">
        <v>2</v>
      </c>
      <c r="E160" s="6">
        <v>45565</v>
      </c>
      <c r="F160" s="2" t="s">
        <v>662</v>
      </c>
    </row>
    <row r="161" spans="1:6" ht="15.4">
      <c r="A161" s="2" t="s">
        <v>826</v>
      </c>
      <c r="B161" s="2" t="s">
        <v>28</v>
      </c>
      <c r="C161" s="2" t="s">
        <v>664</v>
      </c>
      <c r="D161" s="2">
        <v>6</v>
      </c>
      <c r="E161" s="6">
        <v>45481</v>
      </c>
      <c r="F161" s="2" t="s">
        <v>662</v>
      </c>
    </row>
    <row r="162" spans="1:6" ht="15.4">
      <c r="A162" s="2" t="s">
        <v>827</v>
      </c>
      <c r="B162" s="2" t="s">
        <v>70</v>
      </c>
      <c r="C162" s="2" t="s">
        <v>676</v>
      </c>
      <c r="D162" s="2">
        <v>1</v>
      </c>
      <c r="E162" s="6">
        <v>45619</v>
      </c>
      <c r="F162" s="2" t="s">
        <v>662</v>
      </c>
    </row>
    <row r="163" spans="1:6" ht="15.4">
      <c r="A163" s="2" t="s">
        <v>828</v>
      </c>
      <c r="B163" s="2" t="s">
        <v>76</v>
      </c>
      <c r="C163" s="2" t="s">
        <v>691</v>
      </c>
      <c r="D163" s="2">
        <v>9</v>
      </c>
      <c r="E163" s="6">
        <v>45301</v>
      </c>
      <c r="F163" s="2" t="s">
        <v>662</v>
      </c>
    </row>
    <row r="164" spans="1:6" ht="15.4">
      <c r="A164" s="2" t="s">
        <v>829</v>
      </c>
      <c r="B164" s="2" t="s">
        <v>70</v>
      </c>
      <c r="C164" s="2" t="s">
        <v>691</v>
      </c>
      <c r="D164" s="2">
        <v>1</v>
      </c>
      <c r="E164" s="6">
        <v>45474</v>
      </c>
      <c r="F164" s="2" t="s">
        <v>677</v>
      </c>
    </row>
    <row r="165" spans="1:6" ht="15.4">
      <c r="A165" s="2" t="s">
        <v>830</v>
      </c>
      <c r="B165" s="2" t="s">
        <v>70</v>
      </c>
      <c r="C165" s="2" t="s">
        <v>667</v>
      </c>
      <c r="D165" s="2">
        <v>0</v>
      </c>
      <c r="E165" s="6">
        <v>45337</v>
      </c>
      <c r="F165" s="2" t="s">
        <v>668</v>
      </c>
    </row>
    <row r="166" spans="1:6" ht="15.4">
      <c r="A166" s="2" t="s">
        <v>831</v>
      </c>
      <c r="B166" s="2" t="s">
        <v>70</v>
      </c>
      <c r="C166" s="2" t="s">
        <v>676</v>
      </c>
      <c r="D166" s="2">
        <v>9</v>
      </c>
      <c r="E166" s="6">
        <v>45405</v>
      </c>
      <c r="F166" s="2" t="s">
        <v>662</v>
      </c>
    </row>
    <row r="167" spans="1:6" ht="15.4">
      <c r="A167" s="2" t="s">
        <v>832</v>
      </c>
      <c r="B167" s="2" t="s">
        <v>23</v>
      </c>
      <c r="C167" s="2" t="s">
        <v>661</v>
      </c>
      <c r="D167" s="2">
        <v>2</v>
      </c>
      <c r="E167" s="6">
        <v>45434</v>
      </c>
      <c r="F167" s="2" t="s">
        <v>662</v>
      </c>
    </row>
    <row r="168" spans="1:6" ht="15.4">
      <c r="A168" s="2" t="s">
        <v>833</v>
      </c>
      <c r="B168" s="2" t="s">
        <v>76</v>
      </c>
      <c r="C168" s="2" t="s">
        <v>661</v>
      </c>
      <c r="D168" s="2">
        <v>5</v>
      </c>
      <c r="E168" s="6">
        <v>45474</v>
      </c>
      <c r="F168" s="2" t="s">
        <v>662</v>
      </c>
    </row>
    <row r="169" spans="1:6" ht="15.4">
      <c r="A169" s="2" t="s">
        <v>834</v>
      </c>
      <c r="B169" s="2" t="s">
        <v>76</v>
      </c>
      <c r="C169" s="2" t="s">
        <v>661</v>
      </c>
      <c r="D169" s="2">
        <v>5</v>
      </c>
      <c r="E169" s="6">
        <v>45501</v>
      </c>
      <c r="F169" s="2" t="s">
        <v>662</v>
      </c>
    </row>
    <row r="170" spans="1:6" ht="15.4">
      <c r="A170" s="2" t="s">
        <v>835</v>
      </c>
      <c r="B170" s="2" t="s">
        <v>15</v>
      </c>
      <c r="C170" s="2" t="s">
        <v>661</v>
      </c>
      <c r="D170" s="2">
        <v>4</v>
      </c>
      <c r="E170" s="6">
        <v>45613</v>
      </c>
      <c r="F170" s="2" t="s">
        <v>662</v>
      </c>
    </row>
    <row r="171" spans="1:6" ht="15.4">
      <c r="A171" s="2" t="s">
        <v>836</v>
      </c>
      <c r="B171" s="2" t="s">
        <v>28</v>
      </c>
      <c r="C171" s="2" t="s">
        <v>676</v>
      </c>
      <c r="D171" s="2">
        <v>4</v>
      </c>
      <c r="E171" s="6">
        <v>45368</v>
      </c>
      <c r="F171" s="2" t="s">
        <v>662</v>
      </c>
    </row>
    <row r="172" spans="1:6" ht="15.4">
      <c r="A172" s="2" t="s">
        <v>837</v>
      </c>
      <c r="B172" s="2" t="s">
        <v>28</v>
      </c>
      <c r="C172" s="2" t="s">
        <v>661</v>
      </c>
      <c r="D172" s="2">
        <v>1</v>
      </c>
      <c r="E172" s="6">
        <v>45354</v>
      </c>
      <c r="F172" s="2" t="s">
        <v>662</v>
      </c>
    </row>
    <row r="173" spans="1:6" ht="15.4">
      <c r="A173" s="2" t="s">
        <v>838</v>
      </c>
      <c r="B173" s="2" t="s">
        <v>28</v>
      </c>
      <c r="C173" s="2" t="s">
        <v>664</v>
      </c>
      <c r="D173" s="2">
        <v>6</v>
      </c>
      <c r="E173" s="6">
        <v>45421</v>
      </c>
      <c r="F173" s="2" t="s">
        <v>662</v>
      </c>
    </row>
    <row r="174" spans="1:6" ht="15.4">
      <c r="A174" s="2" t="s">
        <v>839</v>
      </c>
      <c r="B174" s="2" t="s">
        <v>76</v>
      </c>
      <c r="C174" s="2" t="s">
        <v>691</v>
      </c>
      <c r="D174" s="2">
        <v>0</v>
      </c>
      <c r="E174" s="6">
        <v>45437</v>
      </c>
      <c r="F174" s="2" t="s">
        <v>668</v>
      </c>
    </row>
    <row r="175" spans="1:6" ht="15.4">
      <c r="A175" s="2" t="s">
        <v>840</v>
      </c>
      <c r="B175" s="2" t="s">
        <v>70</v>
      </c>
      <c r="C175" s="2" t="s">
        <v>661</v>
      </c>
      <c r="D175" s="2">
        <v>6</v>
      </c>
      <c r="E175" s="6">
        <v>45598</v>
      </c>
      <c r="F175" s="2" t="s">
        <v>662</v>
      </c>
    </row>
    <row r="176" spans="1:6" ht="15.4">
      <c r="A176" s="2" t="s">
        <v>841</v>
      </c>
      <c r="B176" s="2" t="s">
        <v>76</v>
      </c>
      <c r="C176" s="2" t="s">
        <v>661</v>
      </c>
      <c r="D176" s="2">
        <v>9</v>
      </c>
      <c r="E176" s="6">
        <v>45446</v>
      </c>
      <c r="F176" s="2" t="s">
        <v>662</v>
      </c>
    </row>
    <row r="177" spans="1:6" ht="15.4">
      <c r="A177" s="2" t="s">
        <v>842</v>
      </c>
      <c r="B177" s="2" t="s">
        <v>28</v>
      </c>
      <c r="C177" s="2" t="s">
        <v>664</v>
      </c>
      <c r="D177" s="2">
        <v>0</v>
      </c>
      <c r="E177" s="6">
        <v>45343</v>
      </c>
      <c r="F177" s="2" t="s">
        <v>665</v>
      </c>
    </row>
    <row r="178" spans="1:6" ht="15.4">
      <c r="A178" s="2" t="s">
        <v>843</v>
      </c>
      <c r="B178" s="2" t="s">
        <v>28</v>
      </c>
      <c r="C178" s="2" t="s">
        <v>661</v>
      </c>
      <c r="D178" s="2">
        <v>0</v>
      </c>
      <c r="E178" s="6">
        <v>45595</v>
      </c>
      <c r="F178" s="2" t="s">
        <v>665</v>
      </c>
    </row>
    <row r="179" spans="1:6" ht="15.4">
      <c r="A179" s="2" t="s">
        <v>844</v>
      </c>
      <c r="B179" s="2" t="s">
        <v>15</v>
      </c>
      <c r="C179" s="2" t="s">
        <v>664</v>
      </c>
      <c r="D179" s="2">
        <v>9</v>
      </c>
      <c r="E179" s="6">
        <v>45358</v>
      </c>
      <c r="F179" s="2" t="s">
        <v>662</v>
      </c>
    </row>
    <row r="180" spans="1:6" ht="15.4">
      <c r="A180" s="2" t="s">
        <v>845</v>
      </c>
      <c r="B180" s="2" t="s">
        <v>15</v>
      </c>
      <c r="C180" s="2" t="s">
        <v>664</v>
      </c>
      <c r="D180" s="2">
        <v>8</v>
      </c>
      <c r="E180" s="6">
        <v>45349</v>
      </c>
      <c r="F180" s="2" t="s">
        <v>662</v>
      </c>
    </row>
    <row r="181" spans="1:6" ht="15.4">
      <c r="A181" s="2" t="s">
        <v>846</v>
      </c>
      <c r="B181" s="2" t="s">
        <v>23</v>
      </c>
      <c r="C181" s="2" t="s">
        <v>661</v>
      </c>
      <c r="D181" s="2">
        <v>0</v>
      </c>
      <c r="E181" s="6">
        <v>45507</v>
      </c>
      <c r="F181" s="2" t="s">
        <v>665</v>
      </c>
    </row>
    <row r="182" spans="1:6" ht="15.4">
      <c r="A182" s="2" t="s">
        <v>847</v>
      </c>
      <c r="B182" s="2" t="s">
        <v>70</v>
      </c>
      <c r="C182" s="2" t="s">
        <v>691</v>
      </c>
      <c r="D182" s="2">
        <v>0</v>
      </c>
      <c r="E182" s="6">
        <v>45483</v>
      </c>
      <c r="F182" s="2" t="s">
        <v>668</v>
      </c>
    </row>
    <row r="183" spans="1:6" ht="15.4">
      <c r="A183" s="2" t="s">
        <v>848</v>
      </c>
      <c r="B183" s="2" t="s">
        <v>70</v>
      </c>
      <c r="C183" s="2" t="s">
        <v>664</v>
      </c>
      <c r="D183" s="2">
        <v>4</v>
      </c>
      <c r="E183" s="6">
        <v>45472</v>
      </c>
      <c r="F183" s="2" t="s">
        <v>662</v>
      </c>
    </row>
    <row r="184" spans="1:6" ht="15.4">
      <c r="A184" s="2" t="s">
        <v>849</v>
      </c>
      <c r="B184" s="2" t="s">
        <v>15</v>
      </c>
      <c r="C184" s="2" t="s">
        <v>664</v>
      </c>
      <c r="D184" s="2">
        <v>8</v>
      </c>
      <c r="E184" s="6">
        <v>45388</v>
      </c>
      <c r="F184" s="2" t="s">
        <v>662</v>
      </c>
    </row>
    <row r="185" spans="1:6" ht="15.4">
      <c r="A185" s="2" t="s">
        <v>850</v>
      </c>
      <c r="B185" s="2" t="s">
        <v>28</v>
      </c>
      <c r="C185" s="2" t="s">
        <v>676</v>
      </c>
      <c r="D185" s="2">
        <v>6</v>
      </c>
      <c r="E185" s="6">
        <v>45390</v>
      </c>
      <c r="F185" s="2" t="s">
        <v>662</v>
      </c>
    </row>
    <row r="186" spans="1:6" ht="15.4">
      <c r="A186" s="2" t="s">
        <v>851</v>
      </c>
      <c r="B186" s="2" t="s">
        <v>70</v>
      </c>
      <c r="C186" s="2" t="s">
        <v>667</v>
      </c>
      <c r="D186" s="2">
        <v>3</v>
      </c>
      <c r="E186" s="6">
        <v>45294</v>
      </c>
      <c r="F186" s="2" t="s">
        <v>677</v>
      </c>
    </row>
    <row r="187" spans="1:6" ht="15.4">
      <c r="A187" s="2" t="s">
        <v>852</v>
      </c>
      <c r="B187" s="2" t="s">
        <v>23</v>
      </c>
      <c r="C187" s="2" t="s">
        <v>691</v>
      </c>
      <c r="D187" s="2">
        <v>9</v>
      </c>
      <c r="E187" s="6">
        <v>45573</v>
      </c>
      <c r="F187" s="2" t="s">
        <v>662</v>
      </c>
    </row>
    <row r="188" spans="1:6" ht="15.4">
      <c r="A188" s="2" t="s">
        <v>853</v>
      </c>
      <c r="B188" s="2" t="s">
        <v>28</v>
      </c>
      <c r="C188" s="2" t="s">
        <v>667</v>
      </c>
      <c r="D188" s="2">
        <v>9</v>
      </c>
      <c r="E188" s="6">
        <v>45480</v>
      </c>
      <c r="F188" s="2" t="s">
        <v>662</v>
      </c>
    </row>
    <row r="189" spans="1:6" ht="15.4">
      <c r="A189" s="2" t="s">
        <v>854</v>
      </c>
      <c r="B189" s="2" t="s">
        <v>28</v>
      </c>
      <c r="C189" s="2" t="s">
        <v>676</v>
      </c>
      <c r="D189" s="2">
        <v>0</v>
      </c>
      <c r="E189" s="6">
        <v>45543</v>
      </c>
      <c r="F189" s="2" t="s">
        <v>665</v>
      </c>
    </row>
    <row r="190" spans="1:6" ht="15.4">
      <c r="A190" s="2" t="s">
        <v>855</v>
      </c>
      <c r="B190" s="2" t="s">
        <v>15</v>
      </c>
      <c r="C190" s="2" t="s">
        <v>676</v>
      </c>
      <c r="D190" s="2">
        <v>0</v>
      </c>
      <c r="E190" s="6">
        <v>45319</v>
      </c>
      <c r="F190" s="2" t="s">
        <v>665</v>
      </c>
    </row>
    <row r="191" spans="1:6" ht="15.4">
      <c r="A191" s="2" t="s">
        <v>856</v>
      </c>
      <c r="B191" s="2" t="s">
        <v>76</v>
      </c>
      <c r="C191" s="2" t="s">
        <v>661</v>
      </c>
      <c r="D191" s="2">
        <v>5</v>
      </c>
      <c r="E191" s="6">
        <v>45427</v>
      </c>
      <c r="F191" s="2" t="s">
        <v>662</v>
      </c>
    </row>
    <row r="192" spans="1:6" ht="15.4">
      <c r="A192" s="2" t="s">
        <v>857</v>
      </c>
      <c r="B192" s="2" t="s">
        <v>28</v>
      </c>
      <c r="C192" s="2" t="s">
        <v>661</v>
      </c>
      <c r="D192" s="2">
        <v>0</v>
      </c>
      <c r="E192" s="6">
        <v>45455</v>
      </c>
      <c r="F192" s="2" t="s">
        <v>665</v>
      </c>
    </row>
    <row r="193" spans="1:6" ht="15.4">
      <c r="A193" s="2" t="s">
        <v>858</v>
      </c>
      <c r="B193" s="2" t="s">
        <v>28</v>
      </c>
      <c r="C193" s="2" t="s">
        <v>676</v>
      </c>
      <c r="D193" s="2">
        <v>6</v>
      </c>
      <c r="E193" s="6">
        <v>45364</v>
      </c>
      <c r="F193" s="2" t="s">
        <v>662</v>
      </c>
    </row>
    <row r="194" spans="1:6" ht="15.4">
      <c r="A194" s="2" t="s">
        <v>859</v>
      </c>
      <c r="B194" s="2" t="s">
        <v>28</v>
      </c>
      <c r="C194" s="2" t="s">
        <v>661</v>
      </c>
      <c r="D194" s="2">
        <v>0</v>
      </c>
      <c r="E194" s="6">
        <v>45435</v>
      </c>
      <c r="F194" s="2" t="s">
        <v>665</v>
      </c>
    </row>
    <row r="195" spans="1:6" ht="15.4">
      <c r="A195" s="2" t="s">
        <v>860</v>
      </c>
      <c r="B195" s="2" t="s">
        <v>70</v>
      </c>
      <c r="C195" s="2" t="s">
        <v>664</v>
      </c>
      <c r="D195" s="2">
        <v>0</v>
      </c>
      <c r="E195" s="6">
        <v>45317</v>
      </c>
      <c r="F195" s="2" t="s">
        <v>665</v>
      </c>
    </row>
    <row r="196" spans="1:6" ht="15.4">
      <c r="A196" s="2" t="s">
        <v>8</v>
      </c>
      <c r="B196" s="2" t="s">
        <v>70</v>
      </c>
      <c r="C196" s="2" t="s">
        <v>8</v>
      </c>
      <c r="D196" s="2">
        <v>9</v>
      </c>
      <c r="E196" s="6"/>
      <c r="F196" s="2" t="s">
        <v>665</v>
      </c>
    </row>
    <row r="197" spans="1:6" ht="15.4">
      <c r="A197" s="2" t="s">
        <v>861</v>
      </c>
      <c r="B197" s="2" t="s">
        <v>28</v>
      </c>
      <c r="C197" s="2" t="s">
        <v>664</v>
      </c>
      <c r="D197" s="2">
        <v>0</v>
      </c>
      <c r="E197" s="6">
        <v>45377</v>
      </c>
      <c r="F197" s="2" t="s">
        <v>665</v>
      </c>
    </row>
    <row r="198" spans="1:6" ht="15.4">
      <c r="A198" s="2" t="s">
        <v>862</v>
      </c>
      <c r="B198" s="2" t="s">
        <v>76</v>
      </c>
      <c r="C198" s="2" t="s">
        <v>691</v>
      </c>
      <c r="D198" s="2">
        <v>1</v>
      </c>
      <c r="E198" s="6">
        <v>45645</v>
      </c>
      <c r="F198" s="2" t="s">
        <v>662</v>
      </c>
    </row>
    <row r="199" spans="1:6" ht="15.4">
      <c r="A199" s="2" t="s">
        <v>863</v>
      </c>
      <c r="B199" s="2" t="s">
        <v>28</v>
      </c>
      <c r="C199" s="2" t="s">
        <v>664</v>
      </c>
      <c r="D199" s="2">
        <v>8</v>
      </c>
      <c r="E199" s="6">
        <v>45368</v>
      </c>
      <c r="F199" s="2" t="s">
        <v>662</v>
      </c>
    </row>
    <row r="200" spans="1:6" ht="15.4">
      <c r="A200" s="2" t="s">
        <v>864</v>
      </c>
      <c r="B200" s="2" t="s">
        <v>28</v>
      </c>
      <c r="C200" s="2" t="s">
        <v>676</v>
      </c>
      <c r="D200" s="2">
        <v>6</v>
      </c>
      <c r="E200" s="6">
        <v>45432</v>
      </c>
      <c r="F200" s="2" t="s">
        <v>662</v>
      </c>
    </row>
    <row r="201" spans="1:6" ht="15.4">
      <c r="A201" s="2" t="s">
        <v>865</v>
      </c>
      <c r="B201" s="2" t="s">
        <v>23</v>
      </c>
      <c r="C201" s="2" t="s">
        <v>664</v>
      </c>
      <c r="D201" s="2">
        <v>8</v>
      </c>
      <c r="E201" s="6">
        <v>45568</v>
      </c>
      <c r="F201" s="2" t="s">
        <v>662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4"/>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26" customWidth="1"/>
    <col min="2" max="4" width="18" customWidth="1"/>
    <col min="5" max="5" width="20" customWidth="1"/>
    <col min="6" max="6" width="18" customWidth="1"/>
    <col min="7" max="7" width="23" customWidth="1"/>
    <col min="8" max="8" width="20" customWidth="1"/>
  </cols>
  <sheetData>
    <row r="1" spans="1:8" ht="15.4">
      <c r="A1" s="5" t="s">
        <v>5</v>
      </c>
      <c r="B1" s="5" t="s">
        <v>1</v>
      </c>
      <c r="C1" s="5" t="s">
        <v>866</v>
      </c>
      <c r="D1" s="5" t="s">
        <v>867</v>
      </c>
      <c r="E1" s="5" t="s">
        <v>868</v>
      </c>
      <c r="F1" s="5" t="s">
        <v>869</v>
      </c>
      <c r="G1" s="5" t="s">
        <v>870</v>
      </c>
      <c r="H1" s="5" t="s">
        <v>871</v>
      </c>
    </row>
    <row r="2" spans="1:8" ht="16.5">
      <c r="A2" s="9" t="s">
        <v>11</v>
      </c>
      <c r="B2" s="9">
        <f>COUNTIF(Dashboard_Appointments!$D$2:$D$201,A2)</f>
        <v>38</v>
      </c>
      <c r="C2" s="10">
        <f>IFERROR(COUNTIFS(Dashboard_Appointments!$D$2:$D$201,A2,Dashboard_Appointments!$G$2:$G$201,"Completed")/B2,0)</f>
        <v>0.34210526315789475</v>
      </c>
      <c r="D2" s="10">
        <f>IFERROR(COUNTIFS(Dashboard_Appointments!$D$2:$D$201,A2,Dashboard_Appointments!$G$2:$G$201,"No Show")/B2,0)</f>
        <v>0.13157894736842105</v>
      </c>
      <c r="E2" s="11">
        <f>IF(COUNTIF(Dashboard_Feedback!$C$2:$C$199,A2)=0,"Unavailable",IFERROR(AVERAGEIF(Dashboard_Feedback!$C$2:$C$199,A2,Dashboard_Feedback!$D$2:$D$199),"Unavailable"))</f>
        <v>7.0303030303030303</v>
      </c>
      <c r="F2" s="11">
        <f>IF(COUNTIFS(Dashboard_Feedback!$C$2:$C$199,A2,Dashboard_Feedback!$F$2:$F$199,"&lt;&gt;")=0,"Unavailable",IFERROR(AVERAGEIF(Dashboard_Feedback!$C$2:$C$199,A2,Dashboard_Feedback!$F$2:$F$199),"Unavailable"))</f>
        <v>40</v>
      </c>
      <c r="G2" s="12">
        <f>IF(COUNTIF(Dashboard_Resources!$B$2:$B$201,A2)=0,"Unavailable",IFERROR(AVERAGEIF(Dashboard_Resources!$B$2:$B$201,A2,Dashboard_Resources!$D$2:$D$201),"Unavailable"))</f>
        <v>4.1818181818181817</v>
      </c>
      <c r="H2" s="10">
        <f>IF(COUNTIF(Dashboard_Resources!$B$2:$B$201,A2)=0,"Unavailable",COUNTIFS(Dashboard_Resources!$B$2:$B$201,A2,Dashboard_Resources!$F$2:$F$201,"Available")/COUNTIF(Dashboard_Resources!$B$2:$B$201,A2))</f>
        <v>0.59090909090909094</v>
      </c>
    </row>
    <row r="3" spans="1:8" ht="16.5">
      <c r="A3" s="2" t="s">
        <v>76</v>
      </c>
      <c r="B3" s="2">
        <f>COUNTIF(Dashboard_Appointments!$D$2:$D$201,A3)</f>
        <v>27</v>
      </c>
      <c r="C3" s="13">
        <f>IFERROR(COUNTIFS(Dashboard_Appointments!$D$2:$D$201,A3,Dashboard_Appointments!$G$2:$G$201,"Completed")/B3,0)</f>
        <v>0.25925925925925924</v>
      </c>
      <c r="D3" s="13">
        <f>IFERROR(COUNTIFS(Dashboard_Appointments!$D$2:$D$201,A3,Dashboard_Appointments!$G$2:$G$201,"No Show")/B3,0)</f>
        <v>0.18518518518518517</v>
      </c>
      <c r="E3" s="14">
        <f>IF(COUNTIF(Dashboard_Feedback!$C$2:$C$199,A3)=0,"Unavailable",IFERROR(AVERAGEIF(Dashboard_Feedback!$C$2:$C$199,A3,Dashboard_Feedback!$D$2:$D$199),"Unavailable"))</f>
        <v>5.384615384615385</v>
      </c>
      <c r="F3" s="14">
        <f>IF(COUNTIFS(Dashboard_Feedback!$C$2:$C$199,A3,Dashboard_Feedback!$F$2:$F$199,"&lt;&gt;")=0,"Unavailable",IFERROR(AVERAGEIF(Dashboard_Feedback!$C$2:$C$199,A3,Dashboard_Feedback!$F$2:$F$199),"Unavailable"))</f>
        <v>43.846153846153847</v>
      </c>
      <c r="G3" s="8">
        <f>IF(COUNTIF(Dashboard_Resources!$B$2:$B$201,A3)=0,"Unavailable",IFERROR(AVERAGEIF(Dashboard_Resources!$B$2:$B$201,A3,Dashboard_Resources!$D$2:$D$201),"Unavailable"))</f>
        <v>3.4102564102564101</v>
      </c>
      <c r="H3" s="13">
        <f>IF(COUNTIF(Dashboard_Resources!$B$2:$B$201,A3)=0,"Unavailable",COUNTIFS(Dashboard_Resources!$B$2:$B$201,A3,Dashboard_Resources!$F$2:$F$201,"Available")/COUNTIF(Dashboard_Resources!$B$2:$B$201,A3))</f>
        <v>0.5641025641025641</v>
      </c>
    </row>
    <row r="4" spans="1:8" ht="16.5">
      <c r="A4" s="9" t="s">
        <v>23</v>
      </c>
      <c r="B4" s="9">
        <f>COUNTIF(Dashboard_Appointments!$D$2:$D$201,A4)</f>
        <v>35</v>
      </c>
      <c r="C4" s="10">
        <f>IFERROR(COUNTIFS(Dashboard_Appointments!$D$2:$D$201,A4,Dashboard_Appointments!$G$2:$G$201,"Completed")/B4,0)</f>
        <v>0.2857142857142857</v>
      </c>
      <c r="D4" s="10">
        <f>IFERROR(COUNTIFS(Dashboard_Appointments!$D$2:$D$201,A4,Dashboard_Appointments!$G$2:$G$201,"No Show")/B4,0)</f>
        <v>0.25714285714285712</v>
      </c>
      <c r="E4" s="11">
        <f>IF(COUNTIF(Dashboard_Feedback!$C$2:$C$199,A4)=0,"Unavailable",IFERROR(AVERAGEIF(Dashboard_Feedback!$C$2:$C$199,A4,Dashboard_Feedback!$D$2:$D$199),"Unavailable"))</f>
        <v>6.2647058823529411</v>
      </c>
      <c r="F4" s="11">
        <f>IF(COUNTIFS(Dashboard_Feedback!$C$2:$C$199,A4,Dashboard_Feedback!$F$2:$F$199,"&lt;&gt;")=0,"Unavailable",IFERROR(AVERAGEIF(Dashboard_Feedback!$C$2:$C$199,A4,Dashboard_Feedback!$F$2:$F$199),"Unavailable"))</f>
        <v>42.794117647058826</v>
      </c>
      <c r="G4" s="12">
        <f>IF(COUNTIF(Dashboard_Resources!$B$2:$B$201,A4)=0,"Unavailable",IFERROR(AVERAGEIF(Dashboard_Resources!$B$2:$B$201,A4,Dashboard_Resources!$D$2:$D$201),"Unavailable"))</f>
        <v>3.7941176470588234</v>
      </c>
      <c r="H4" s="10">
        <f>IF(COUNTIF(Dashboard_Resources!$B$2:$B$201,A4)=0,"Unavailable",COUNTIFS(Dashboard_Resources!$B$2:$B$201,A4,Dashboard_Resources!$F$2:$F$201,"Available")/COUNTIF(Dashboard_Resources!$B$2:$B$201,A4))</f>
        <v>0.6470588235294118</v>
      </c>
    </row>
    <row r="5" spans="1:8" ht="16.5">
      <c r="A5" s="2" t="s">
        <v>70</v>
      </c>
      <c r="B5" s="2">
        <f>COUNTIF(Dashboard_Appointments!$D$2:$D$201,A5)</f>
        <v>32</v>
      </c>
      <c r="C5" s="13">
        <f>IFERROR(COUNTIFS(Dashboard_Appointments!$D$2:$D$201,A5,Dashboard_Appointments!$G$2:$G$201,"Completed")/B5,0)</f>
        <v>0.21875</v>
      </c>
      <c r="D5" s="13">
        <f>IFERROR(COUNTIFS(Dashboard_Appointments!$D$2:$D$201,A5,Dashboard_Appointments!$G$2:$G$201,"No Show")/B5,0)</f>
        <v>0.28125</v>
      </c>
      <c r="E5" s="14">
        <f>IF(COUNTIF(Dashboard_Feedback!$C$2:$C$199,A5)=0,"Unavailable",IFERROR(AVERAGEIF(Dashboard_Feedback!$C$2:$C$199,A5,Dashboard_Feedback!$D$2:$D$199),"Unavailable"))</f>
        <v>6.5</v>
      </c>
      <c r="F5" s="14">
        <f>IF(COUNTIFS(Dashboard_Feedback!$C$2:$C$199,A5,Dashboard_Feedback!$F$2:$F$199,"&lt;&gt;")=0,"Unavailable",IFERROR(AVERAGEIF(Dashboard_Feedback!$C$2:$C$199,A5,Dashboard_Feedback!$F$2:$F$199),"Unavailable"))</f>
        <v>39.375</v>
      </c>
      <c r="G5" s="8">
        <f>IF(COUNTIF(Dashboard_Resources!$B$2:$B$201,A5)=0,"Unavailable",IFERROR(AVERAGEIF(Dashboard_Resources!$B$2:$B$201,A5,Dashboard_Resources!$D$2:$D$201),"Unavailable"))</f>
        <v>3.5555555555555554</v>
      </c>
      <c r="H5" s="13">
        <f>IF(COUNTIF(Dashboard_Resources!$B$2:$B$201,A5)=0,"Unavailable",COUNTIFS(Dashboard_Resources!$B$2:$B$201,A5,Dashboard_Resources!$F$2:$F$201,"Available")/COUNTIF(Dashboard_Resources!$B$2:$B$201,A5))</f>
        <v>0.58333333333333337</v>
      </c>
    </row>
    <row r="6" spans="1:8" ht="16.5">
      <c r="A6" s="9" t="s">
        <v>15</v>
      </c>
      <c r="B6" s="9">
        <f>COUNTIF(Dashboard_Appointments!$D$2:$D$201,A6)</f>
        <v>30</v>
      </c>
      <c r="C6" s="10">
        <f>IFERROR(COUNTIFS(Dashboard_Appointments!$D$2:$D$201,A6,Dashboard_Appointments!$G$2:$G$201,"Completed")/B6,0)</f>
        <v>0.26666666666666666</v>
      </c>
      <c r="D6" s="10">
        <f>IFERROR(COUNTIFS(Dashboard_Appointments!$D$2:$D$201,A6,Dashboard_Appointments!$G$2:$G$201,"No Show")/B6,0)</f>
        <v>0.4</v>
      </c>
      <c r="E6" s="11">
        <f>IF(COUNTIF(Dashboard_Feedback!$C$2:$C$199,A6)=0,"Unavailable",IFERROR(AVERAGEIF(Dashboard_Feedback!$C$2:$C$199,A6,Dashboard_Feedback!$D$2:$D$199),"Unavailable"))</f>
        <v>5.931034482758621</v>
      </c>
      <c r="F6" s="11">
        <f>IF(COUNTIFS(Dashboard_Feedback!$C$2:$C$199,A6,Dashboard_Feedback!$F$2:$F$199,"&lt;&gt;")=0,"Unavailable",IFERROR(AVERAGEIF(Dashboard_Feedback!$C$2:$C$199,A6,Dashboard_Feedback!$F$2:$F$199),"Unavailable"))</f>
        <v>42.413793103448278</v>
      </c>
      <c r="G6" s="12">
        <f>IF(COUNTIF(Dashboard_Resources!$B$2:$B$201,A6)=0,"Unavailable",IFERROR(AVERAGEIF(Dashboard_Resources!$B$2:$B$201,A6,Dashboard_Resources!$D$2:$D$201),"Unavailable"))</f>
        <v>3.3703703703703702</v>
      </c>
      <c r="H6" s="10">
        <f>IF(COUNTIF(Dashboard_Resources!$B$2:$B$201,A6)=0,"Unavailable",COUNTIFS(Dashboard_Resources!$B$2:$B$201,A6,Dashboard_Resources!$F$2:$F$201,"Available")/COUNTIF(Dashboard_Resources!$B$2:$B$201,A6))</f>
        <v>0.51851851851851849</v>
      </c>
    </row>
    <row r="7" spans="1:8" ht="16.5">
      <c r="A7" s="2" t="s">
        <v>28</v>
      </c>
      <c r="B7" s="2">
        <f>COUNTIF(Dashboard_Appointments!$D$2:$D$201,A7)</f>
        <v>37</v>
      </c>
      <c r="C7" s="13">
        <f>IFERROR(COUNTIFS(Dashboard_Appointments!$D$2:$D$201,A7,Dashboard_Appointments!$G$2:$G$201,"Completed")/B7,0)</f>
        <v>0.27027027027027029</v>
      </c>
      <c r="D7" s="13">
        <f>IFERROR(COUNTIFS(Dashboard_Appointments!$D$2:$D$201,A7,Dashboard_Appointments!$G$2:$G$201,"No Show")/B7,0)</f>
        <v>0.16216216216216217</v>
      </c>
      <c r="E7" s="14">
        <f>IF(COUNTIF(Dashboard_Feedback!$C$2:$C$199,A7)=0,"Unavailable",IFERROR(AVERAGEIF(Dashboard_Feedback!$C$2:$C$199,A7,Dashboard_Feedback!$D$2:$D$199),"Unavailable"))</f>
        <v>6.3243243243243246</v>
      </c>
      <c r="F7" s="14">
        <f>IF(COUNTIFS(Dashboard_Feedback!$C$2:$C$199,A7,Dashboard_Feedback!$F$2:$F$199,"&lt;&gt;")=0,"Unavailable",IFERROR(AVERAGEIF(Dashboard_Feedback!$C$2:$C$199,A7,Dashboard_Feedback!$F$2:$F$199),"Unavailable"))</f>
        <v>41.351351351351354</v>
      </c>
      <c r="G7" s="8">
        <f>IF(COUNTIF(Dashboard_Resources!$B$2:$B$201,A7)=0,"Unavailable",IFERROR(AVERAGEIF(Dashboard_Resources!$B$2:$B$201,A7,Dashboard_Resources!$D$2:$D$201),"Unavailable"))</f>
        <v>4.8499999999999996</v>
      </c>
      <c r="H7" s="13">
        <f>IF(COUNTIF(Dashboard_Resources!$B$2:$B$201,A7)=0,"Unavailable",COUNTIFS(Dashboard_Resources!$B$2:$B$201,A7,Dashboard_Resources!$F$2:$F$201,"Available")/COUNTIF(Dashboard_Resources!$B$2:$B$201,A7))</f>
        <v>0.6</v>
      </c>
    </row>
    <row r="8" spans="1:8" ht="15.4">
      <c r="A8" s="2"/>
      <c r="B8" s="2"/>
      <c r="C8" s="2"/>
      <c r="D8" s="2"/>
      <c r="E8" s="2"/>
      <c r="F8" s="2"/>
      <c r="G8" s="2"/>
      <c r="H8" s="2"/>
    </row>
    <row r="9" spans="1:8" ht="30.75">
      <c r="A9" s="5" t="s">
        <v>872</v>
      </c>
      <c r="B9" s="5" t="s">
        <v>873</v>
      </c>
      <c r="C9" s="2"/>
      <c r="D9" s="2"/>
      <c r="E9" s="2"/>
      <c r="F9" s="2"/>
      <c r="G9" s="2"/>
      <c r="H9" s="2"/>
    </row>
    <row r="10" spans="1:8" ht="15.4">
      <c r="A10" s="2" t="s">
        <v>874</v>
      </c>
      <c r="B10" s="2">
        <f>COUNTA(Dashboard_Appointments!$A$2:$A$201)</f>
        <v>200</v>
      </c>
      <c r="C10" s="2"/>
      <c r="D10" s="2"/>
      <c r="E10" s="2"/>
      <c r="F10" s="2"/>
      <c r="G10" s="2"/>
      <c r="H10" s="2"/>
    </row>
    <row r="11" spans="1:8" ht="16.5">
      <c r="A11" s="2" t="s">
        <v>875</v>
      </c>
      <c r="B11" s="15">
        <f>COUNTA(Dashboard_Feedback!$A$2:$A$199)</f>
        <v>198</v>
      </c>
      <c r="C11" s="2"/>
      <c r="D11" s="2"/>
      <c r="E11" s="2"/>
      <c r="F11" s="2"/>
      <c r="G11" s="2"/>
      <c r="H11" s="2"/>
    </row>
    <row r="12" spans="1:8" ht="15.4">
      <c r="A12" s="2" t="s">
        <v>876</v>
      </c>
      <c r="B12" s="2">
        <f>COUNTA(Dashboard_Resources!$A$2:$A$201)</f>
        <v>200</v>
      </c>
      <c r="C12" s="2"/>
      <c r="D12" s="2"/>
      <c r="E12" s="2"/>
      <c r="F12" s="2"/>
      <c r="G12" s="2"/>
      <c r="H12" s="2"/>
    </row>
    <row r="13" spans="1:8" ht="15.4">
      <c r="A13" s="2" t="s">
        <v>877</v>
      </c>
      <c r="B13" s="13">
        <f>COUNTIF(Dashboard_Appointments!$G$2:$G$201,"Completed")/B10</f>
        <v>0.28000000000000003</v>
      </c>
      <c r="C13" s="2"/>
      <c r="D13" s="2"/>
      <c r="E13" s="2"/>
      <c r="F13" s="2"/>
      <c r="G13" s="2"/>
      <c r="H13" s="2"/>
    </row>
    <row r="14" spans="1:8" ht="15.4">
      <c r="A14" s="2" t="s">
        <v>878</v>
      </c>
      <c r="B14" s="13">
        <f>COUNTIF(Dashboard_Appointments!$G$2:$G$201,"No Show")/B10</f>
        <v>0.23</v>
      </c>
      <c r="C14" s="2"/>
      <c r="D14" s="2"/>
      <c r="E14" s="2"/>
      <c r="F14" s="2"/>
      <c r="G14" s="2"/>
      <c r="H14"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8C156-FA6E-46A3-94F9-B4A2578E7B84}">
  <dimension ref="A1:H12"/>
  <sheetViews>
    <sheetView tabSelected="1" workbookViewId="0"/>
  </sheetViews>
  <sheetFormatPr defaultRowHeight="13.5"/>
  <cols>
    <col min="1" max="1" width="19.1875" bestFit="1" customWidth="1"/>
    <col min="2" max="2" width="15.875" bestFit="1" customWidth="1"/>
    <col min="3" max="3" width="11.6875" bestFit="1" customWidth="1"/>
    <col min="4" max="4" width="3.6875" bestFit="1" customWidth="1"/>
    <col min="5" max="8" width="11.6875" bestFit="1" customWidth="1"/>
    <col min="9" max="10" width="15.5625" customWidth="1"/>
  </cols>
  <sheetData>
    <row r="1" spans="1:8" ht="21.75">
      <c r="A1" s="1" t="s">
        <v>883</v>
      </c>
      <c r="B1" s="16"/>
      <c r="C1" s="16"/>
      <c r="D1" s="16"/>
      <c r="E1" s="16"/>
      <c r="F1" s="16"/>
      <c r="G1" s="16"/>
      <c r="H1" s="16"/>
    </row>
    <row r="2" spans="1:8" ht="16.5">
      <c r="A2" s="16"/>
      <c r="B2" s="16"/>
      <c r="C2" s="16"/>
      <c r="D2" s="16"/>
      <c r="E2" s="16"/>
      <c r="F2" s="16"/>
      <c r="G2" s="16"/>
      <c r="H2" s="16"/>
    </row>
    <row r="3" spans="1:8" ht="16.5">
      <c r="A3" s="17" t="s">
        <v>895</v>
      </c>
      <c r="B3" s="17" t="s">
        <v>886</v>
      </c>
      <c r="C3" s="16"/>
      <c r="D3" s="16"/>
      <c r="E3" s="16"/>
      <c r="F3" s="16"/>
      <c r="G3" s="16"/>
      <c r="H3" s="16"/>
    </row>
    <row r="4" spans="1:8" ht="16.5">
      <c r="A4" s="17" t="s">
        <v>884</v>
      </c>
      <c r="B4" s="16" t="s">
        <v>664</v>
      </c>
      <c r="C4" s="16" t="s">
        <v>691</v>
      </c>
      <c r="D4" s="16" t="s">
        <v>8</v>
      </c>
      <c r="E4" s="16" t="s">
        <v>661</v>
      </c>
      <c r="F4" s="16" t="s">
        <v>667</v>
      </c>
      <c r="G4" s="16" t="s">
        <v>676</v>
      </c>
      <c r="H4" s="16" t="s">
        <v>885</v>
      </c>
    </row>
    <row r="5" spans="1:8" ht="16.5">
      <c r="A5" s="18" t="s">
        <v>11</v>
      </c>
      <c r="B5" s="16">
        <v>0</v>
      </c>
      <c r="C5" s="16">
        <v>3</v>
      </c>
      <c r="D5" s="16">
        <v>2</v>
      </c>
      <c r="E5" s="16">
        <v>2.3333333333333335</v>
      </c>
      <c r="F5" s="16">
        <v>5.6</v>
      </c>
      <c r="G5" s="16">
        <v>5.375</v>
      </c>
      <c r="H5" s="16">
        <v>4.1818181818181817</v>
      </c>
    </row>
    <row r="6" spans="1:8" ht="16.5">
      <c r="A6" s="18" t="s">
        <v>76</v>
      </c>
      <c r="B6" s="16">
        <v>2.6</v>
      </c>
      <c r="C6" s="16">
        <v>2.25</v>
      </c>
      <c r="D6" s="16"/>
      <c r="E6" s="16">
        <v>4.9090909090909092</v>
      </c>
      <c r="F6" s="16">
        <v>1.3333333333333333</v>
      </c>
      <c r="G6" s="16">
        <v>4.4444444444444446</v>
      </c>
      <c r="H6" s="16">
        <v>3.4102564102564101</v>
      </c>
    </row>
    <row r="7" spans="1:8" ht="16.5">
      <c r="A7" s="18" t="s">
        <v>8</v>
      </c>
      <c r="B7" s="16">
        <v>2</v>
      </c>
      <c r="C7" s="16"/>
      <c r="D7" s="16"/>
      <c r="E7" s="16"/>
      <c r="F7" s="16">
        <v>1</v>
      </c>
      <c r="G7" s="16"/>
      <c r="H7" s="16">
        <v>1.5</v>
      </c>
    </row>
    <row r="8" spans="1:8" ht="16.5">
      <c r="A8" s="18" t="s">
        <v>23</v>
      </c>
      <c r="B8" s="16">
        <v>5.5714285714285712</v>
      </c>
      <c r="C8" s="16">
        <v>4</v>
      </c>
      <c r="D8" s="16"/>
      <c r="E8" s="16">
        <v>2.1428571428571428</v>
      </c>
      <c r="F8" s="16">
        <v>3.75</v>
      </c>
      <c r="G8" s="16">
        <v>3.5</v>
      </c>
      <c r="H8" s="16">
        <v>3.7941176470588234</v>
      </c>
    </row>
    <row r="9" spans="1:8" ht="16.5">
      <c r="A9" s="18" t="s">
        <v>70</v>
      </c>
      <c r="B9" s="16">
        <v>3.6666666666666665</v>
      </c>
      <c r="C9" s="16">
        <v>1.2</v>
      </c>
      <c r="D9" s="16">
        <v>5</v>
      </c>
      <c r="E9" s="16">
        <v>4.75</v>
      </c>
      <c r="F9" s="16">
        <v>3.125</v>
      </c>
      <c r="G9" s="16">
        <v>4.375</v>
      </c>
      <c r="H9" s="16">
        <v>3.5555555555555554</v>
      </c>
    </row>
    <row r="10" spans="1:8" ht="16.5">
      <c r="A10" s="18" t="s">
        <v>15</v>
      </c>
      <c r="B10" s="16">
        <v>6.5714285714285712</v>
      </c>
      <c r="C10" s="16">
        <v>1.4</v>
      </c>
      <c r="D10" s="16">
        <v>0</v>
      </c>
      <c r="E10" s="16">
        <v>3</v>
      </c>
      <c r="F10" s="16">
        <v>2.5</v>
      </c>
      <c r="G10" s="16">
        <v>2.75</v>
      </c>
      <c r="H10" s="16">
        <v>3.3703703703703702</v>
      </c>
    </row>
    <row r="11" spans="1:8" ht="16.5">
      <c r="A11" s="18" t="s">
        <v>28</v>
      </c>
      <c r="B11" s="16">
        <v>4.6923076923076925</v>
      </c>
      <c r="C11" s="16">
        <v>3</v>
      </c>
      <c r="D11" s="16"/>
      <c r="E11" s="16">
        <v>2.1666666666666665</v>
      </c>
      <c r="F11" s="16">
        <v>6.8571428571428568</v>
      </c>
      <c r="G11" s="16">
        <v>5.7272727272727275</v>
      </c>
      <c r="H11" s="16">
        <v>4.8499999999999996</v>
      </c>
    </row>
    <row r="12" spans="1:8" ht="16.5">
      <c r="A12" s="18" t="s">
        <v>885</v>
      </c>
      <c r="B12" s="16">
        <v>4.5116279069767442</v>
      </c>
      <c r="C12" s="16">
        <v>2.5454545454545454</v>
      </c>
      <c r="D12" s="16">
        <v>3</v>
      </c>
      <c r="E12" s="16">
        <v>3.4285714285714284</v>
      </c>
      <c r="F12" s="16">
        <v>3.7837837837837838</v>
      </c>
      <c r="G12" s="16">
        <v>4.583333333333333</v>
      </c>
      <c r="H12" s="16">
        <v>3.85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B6F3-3BA6-44BA-9430-75EC5C2A7D18}">
  <dimension ref="A1:G13"/>
  <sheetViews>
    <sheetView workbookViewId="0"/>
  </sheetViews>
  <sheetFormatPr defaultRowHeight="13.5"/>
  <cols>
    <col min="1" max="1" width="15" bestFit="1" customWidth="1"/>
    <col min="2" max="2" width="18.75" bestFit="1" customWidth="1"/>
    <col min="3" max="3" width="13.125" bestFit="1" customWidth="1"/>
    <col min="4" max="4" width="18.75" bestFit="1" customWidth="1"/>
    <col min="5" max="5" width="13.125" bestFit="1" customWidth="1"/>
    <col min="6" max="6" width="23.6875" bestFit="1" customWidth="1"/>
    <col min="7" max="7" width="18.0625" bestFit="1" customWidth="1"/>
    <col min="8" max="10" width="15.5625" customWidth="1"/>
  </cols>
  <sheetData>
    <row r="1" spans="1:7" ht="21.75">
      <c r="A1" s="1" t="s">
        <v>882</v>
      </c>
      <c r="B1" s="16"/>
      <c r="C1" s="16"/>
      <c r="D1" s="16"/>
      <c r="E1" s="16"/>
      <c r="F1" s="16"/>
      <c r="G1" s="16"/>
    </row>
    <row r="2" spans="1:7" ht="16.5">
      <c r="A2" s="16"/>
      <c r="B2" s="16"/>
      <c r="C2" s="16"/>
      <c r="D2" s="16"/>
      <c r="E2" s="16"/>
      <c r="F2" s="16"/>
      <c r="G2" s="16"/>
    </row>
    <row r="3" spans="1:7" ht="16.5">
      <c r="A3" s="16"/>
      <c r="B3" s="17" t="s">
        <v>886</v>
      </c>
      <c r="C3" s="16"/>
      <c r="D3" s="16"/>
      <c r="E3" s="16"/>
      <c r="F3" s="16"/>
      <c r="G3" s="16"/>
    </row>
    <row r="4" spans="1:7" ht="16.5">
      <c r="A4" s="16"/>
      <c r="B4" s="16" t="s">
        <v>889</v>
      </c>
      <c r="C4" s="16"/>
      <c r="D4" s="16" t="s">
        <v>890</v>
      </c>
      <c r="E4" s="16"/>
      <c r="F4" s="16" t="s">
        <v>892</v>
      </c>
      <c r="G4" s="16" t="s">
        <v>893</v>
      </c>
    </row>
    <row r="5" spans="1:7" ht="16.5">
      <c r="A5" s="17" t="s">
        <v>884</v>
      </c>
      <c r="B5" s="16" t="s">
        <v>891</v>
      </c>
      <c r="C5" s="16" t="s">
        <v>894</v>
      </c>
      <c r="D5" s="16" t="s">
        <v>891</v>
      </c>
      <c r="E5" s="16" t="s">
        <v>894</v>
      </c>
      <c r="F5" s="16"/>
      <c r="G5" s="16"/>
    </row>
    <row r="6" spans="1:7" ht="16.5">
      <c r="A6" s="18" t="s">
        <v>11</v>
      </c>
      <c r="B6" s="16">
        <v>31</v>
      </c>
      <c r="C6" s="19">
        <v>7.290322580645161</v>
      </c>
      <c r="D6" s="16">
        <v>2</v>
      </c>
      <c r="E6" s="19">
        <v>3</v>
      </c>
      <c r="F6" s="16">
        <v>33</v>
      </c>
      <c r="G6" s="19">
        <v>7.0303030303030303</v>
      </c>
    </row>
    <row r="7" spans="1:7" ht="16.5">
      <c r="A7" s="18" t="s">
        <v>76</v>
      </c>
      <c r="B7" s="16">
        <v>21</v>
      </c>
      <c r="C7" s="19">
        <v>5.9523809523809526</v>
      </c>
      <c r="D7" s="16">
        <v>5</v>
      </c>
      <c r="E7" s="19">
        <v>3</v>
      </c>
      <c r="F7" s="16">
        <v>26</v>
      </c>
      <c r="G7" s="19">
        <v>5.384615384615385</v>
      </c>
    </row>
    <row r="8" spans="1:7" ht="16.5">
      <c r="A8" s="18" t="s">
        <v>8</v>
      </c>
      <c r="B8" s="16">
        <v>7</v>
      </c>
      <c r="C8" s="19">
        <v>6.0892857142857144</v>
      </c>
      <c r="D8" s="16"/>
      <c r="E8" s="19"/>
      <c r="F8" s="16">
        <v>7</v>
      </c>
      <c r="G8" s="19">
        <v>6.0892857142857144</v>
      </c>
    </row>
    <row r="9" spans="1:7" ht="16.5">
      <c r="A9" s="18" t="s">
        <v>23</v>
      </c>
      <c r="B9" s="16">
        <v>33</v>
      </c>
      <c r="C9" s="19">
        <v>6.3636363636363633</v>
      </c>
      <c r="D9" s="16">
        <v>1</v>
      </c>
      <c r="E9" s="19">
        <v>3</v>
      </c>
      <c r="F9" s="16">
        <v>34</v>
      </c>
      <c r="G9" s="19">
        <v>6.2647058823529411</v>
      </c>
    </row>
    <row r="10" spans="1:7" ht="16.5">
      <c r="A10" s="18" t="s">
        <v>70</v>
      </c>
      <c r="B10" s="16">
        <v>26</v>
      </c>
      <c r="C10" s="19">
        <v>7.3076923076923075</v>
      </c>
      <c r="D10" s="16">
        <v>6</v>
      </c>
      <c r="E10" s="19">
        <v>3</v>
      </c>
      <c r="F10" s="16">
        <v>32</v>
      </c>
      <c r="G10" s="19">
        <v>6.5</v>
      </c>
    </row>
    <row r="11" spans="1:7" ht="16.5">
      <c r="A11" s="18" t="s">
        <v>15</v>
      </c>
      <c r="B11" s="16">
        <v>21</v>
      </c>
      <c r="C11" s="19">
        <v>7.0476190476190474</v>
      </c>
      <c r="D11" s="16">
        <v>8</v>
      </c>
      <c r="E11" s="19">
        <v>3</v>
      </c>
      <c r="F11" s="16">
        <v>29</v>
      </c>
      <c r="G11" s="19">
        <v>5.931034482758621</v>
      </c>
    </row>
    <row r="12" spans="1:7" ht="16.5">
      <c r="A12" s="18" t="s">
        <v>28</v>
      </c>
      <c r="B12" s="16">
        <v>32</v>
      </c>
      <c r="C12" s="19">
        <v>6.84375</v>
      </c>
      <c r="D12" s="16">
        <v>5</v>
      </c>
      <c r="E12" s="19">
        <v>3</v>
      </c>
      <c r="F12" s="16">
        <v>37</v>
      </c>
      <c r="G12" s="19">
        <v>6.3243243243243246</v>
      </c>
    </row>
    <row r="13" spans="1:7" ht="16.5">
      <c r="A13" s="18" t="s">
        <v>885</v>
      </c>
      <c r="B13" s="16">
        <v>171</v>
      </c>
      <c r="C13" s="19">
        <v>6.7872807017543861</v>
      </c>
      <c r="D13" s="16">
        <v>27</v>
      </c>
      <c r="E13" s="19">
        <v>3</v>
      </c>
      <c r="F13" s="16">
        <v>198</v>
      </c>
      <c r="G13" s="19">
        <v>6.270833333333333</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D6565-62C9-4AC3-85D0-72851305D16A}">
  <dimension ref="A1:G41"/>
  <sheetViews>
    <sheetView workbookViewId="0"/>
  </sheetViews>
  <sheetFormatPr defaultRowHeight="13.5"/>
  <cols>
    <col min="1" max="1" width="16.6875" bestFit="1" customWidth="1"/>
    <col min="2" max="2" width="15.875" bestFit="1" customWidth="1"/>
    <col min="3" max="3" width="10.125" bestFit="1" customWidth="1"/>
    <col min="4" max="4" width="3.6875" bestFit="1" customWidth="1"/>
    <col min="5" max="5" width="8.5" bestFit="1" customWidth="1"/>
    <col min="6" max="6" width="12" bestFit="1" customWidth="1"/>
    <col min="7" max="7" width="10.9375" bestFit="1" customWidth="1"/>
    <col min="8" max="10" width="15.5625" customWidth="1"/>
  </cols>
  <sheetData>
    <row r="1" spans="1:7" ht="21.75">
      <c r="A1" s="1" t="s">
        <v>881</v>
      </c>
      <c r="B1" s="16"/>
      <c r="C1" s="16"/>
      <c r="D1" s="16"/>
      <c r="E1" s="16"/>
      <c r="F1" s="16"/>
      <c r="G1" s="16"/>
    </row>
    <row r="2" spans="1:7" ht="16.5">
      <c r="A2" s="16"/>
      <c r="B2" s="16"/>
      <c r="C2" s="16"/>
      <c r="D2" s="16"/>
      <c r="E2" s="16"/>
      <c r="F2" s="16"/>
      <c r="G2" s="16"/>
    </row>
    <row r="3" spans="1:7" ht="16.5">
      <c r="A3" s="17" t="s">
        <v>887</v>
      </c>
      <c r="B3" s="17" t="s">
        <v>886</v>
      </c>
      <c r="C3" s="16"/>
      <c r="D3" s="16"/>
      <c r="E3" s="16"/>
      <c r="F3" s="16"/>
      <c r="G3" s="16"/>
    </row>
    <row r="4" spans="1:7" ht="16.5">
      <c r="A4" s="17" t="s">
        <v>884</v>
      </c>
      <c r="B4" s="16" t="s">
        <v>29</v>
      </c>
      <c r="C4" s="16" t="s">
        <v>20</v>
      </c>
      <c r="D4" s="16" t="s">
        <v>8</v>
      </c>
      <c r="E4" s="16" t="s">
        <v>16</v>
      </c>
      <c r="F4" s="16" t="s">
        <v>24</v>
      </c>
      <c r="G4" s="16" t="s">
        <v>885</v>
      </c>
    </row>
    <row r="5" spans="1:7" ht="16.5">
      <c r="A5" s="18" t="s">
        <v>11</v>
      </c>
      <c r="B5" s="16">
        <v>11</v>
      </c>
      <c r="C5" s="16">
        <v>13</v>
      </c>
      <c r="D5" s="16">
        <v>1</v>
      </c>
      <c r="E5" s="16">
        <v>5</v>
      </c>
      <c r="F5" s="16">
        <v>8</v>
      </c>
      <c r="G5" s="16">
        <v>38</v>
      </c>
    </row>
    <row r="6" spans="1:7" ht="16.5">
      <c r="A6" s="18" t="s">
        <v>76</v>
      </c>
      <c r="B6" s="16">
        <v>7</v>
      </c>
      <c r="C6" s="16">
        <v>7</v>
      </c>
      <c r="D6" s="16">
        <v>3</v>
      </c>
      <c r="E6" s="16">
        <v>5</v>
      </c>
      <c r="F6" s="16">
        <v>5</v>
      </c>
      <c r="G6" s="16">
        <v>27</v>
      </c>
    </row>
    <row r="7" spans="1:7" ht="16.5">
      <c r="A7" s="18" t="s">
        <v>8</v>
      </c>
      <c r="B7" s="16"/>
      <c r="C7" s="16">
        <v>1</v>
      </c>
      <c r="D7" s="16"/>
      <c r="E7" s="16"/>
      <c r="F7" s="16"/>
      <c r="G7" s="16">
        <v>1</v>
      </c>
    </row>
    <row r="8" spans="1:7" ht="16.5">
      <c r="A8" s="18" t="s">
        <v>23</v>
      </c>
      <c r="B8" s="16">
        <v>7</v>
      </c>
      <c r="C8" s="16">
        <v>10</v>
      </c>
      <c r="D8" s="16">
        <v>1</v>
      </c>
      <c r="E8" s="16">
        <v>9</v>
      </c>
      <c r="F8" s="16">
        <v>8</v>
      </c>
      <c r="G8" s="16">
        <v>35</v>
      </c>
    </row>
    <row r="9" spans="1:7" ht="16.5">
      <c r="A9" s="18" t="s">
        <v>70</v>
      </c>
      <c r="B9" s="16">
        <v>6</v>
      </c>
      <c r="C9" s="16">
        <v>7</v>
      </c>
      <c r="D9" s="16">
        <v>3</v>
      </c>
      <c r="E9" s="16">
        <v>9</v>
      </c>
      <c r="F9" s="16">
        <v>7</v>
      </c>
      <c r="G9" s="16">
        <v>32</v>
      </c>
    </row>
    <row r="10" spans="1:7" ht="16.5">
      <c r="A10" s="18" t="s">
        <v>15</v>
      </c>
      <c r="B10" s="16">
        <v>4</v>
      </c>
      <c r="C10" s="16">
        <v>8</v>
      </c>
      <c r="D10" s="16"/>
      <c r="E10" s="16">
        <v>12</v>
      </c>
      <c r="F10" s="16">
        <v>6</v>
      </c>
      <c r="G10" s="16">
        <v>30</v>
      </c>
    </row>
    <row r="11" spans="1:7" ht="16.5">
      <c r="A11" s="18" t="s">
        <v>28</v>
      </c>
      <c r="B11" s="16">
        <v>9</v>
      </c>
      <c r="C11" s="16">
        <v>10</v>
      </c>
      <c r="D11" s="16">
        <v>1</v>
      </c>
      <c r="E11" s="16">
        <v>6</v>
      </c>
      <c r="F11" s="16">
        <v>11</v>
      </c>
      <c r="G11" s="16">
        <v>37</v>
      </c>
    </row>
    <row r="12" spans="1:7" ht="16.5">
      <c r="A12" s="18" t="s">
        <v>885</v>
      </c>
      <c r="B12" s="16">
        <v>44</v>
      </c>
      <c r="C12" s="16">
        <v>56</v>
      </c>
      <c r="D12" s="16">
        <v>9</v>
      </c>
      <c r="E12" s="16">
        <v>46</v>
      </c>
      <c r="F12" s="16">
        <v>45</v>
      </c>
      <c r="G12" s="16">
        <v>200</v>
      </c>
    </row>
    <row r="13" spans="1:7" ht="16.5">
      <c r="A13" s="16"/>
      <c r="B13" s="16"/>
      <c r="C13" s="16"/>
      <c r="D13" s="16"/>
      <c r="E13" s="16"/>
      <c r="F13" s="16"/>
      <c r="G13" s="16"/>
    </row>
    <row r="14" spans="1:7" ht="16.5">
      <c r="A14" s="16"/>
      <c r="B14" s="16"/>
      <c r="C14" s="16"/>
      <c r="D14" s="16"/>
      <c r="E14" s="16"/>
      <c r="F14" s="16"/>
      <c r="G14" s="16"/>
    </row>
    <row r="15" spans="1:7" ht="16.5">
      <c r="A15" s="16"/>
      <c r="B15" s="16"/>
      <c r="C15" s="16"/>
      <c r="D15" s="16"/>
      <c r="E15" s="16"/>
      <c r="F15" s="16"/>
      <c r="G15" s="16"/>
    </row>
    <row r="16" spans="1:7" ht="16.5">
      <c r="A16" s="16"/>
      <c r="B16" s="16"/>
      <c r="C16" s="16"/>
      <c r="D16" s="16"/>
      <c r="E16" s="16"/>
      <c r="F16" s="16"/>
      <c r="G16" s="16"/>
    </row>
    <row r="17" spans="1:7" ht="16.5">
      <c r="A17" s="17" t="s">
        <v>884</v>
      </c>
      <c r="B17" s="16" t="s">
        <v>888</v>
      </c>
      <c r="C17" s="16"/>
      <c r="D17" s="16"/>
      <c r="E17" s="16"/>
      <c r="F17" s="16"/>
      <c r="G17" s="16"/>
    </row>
    <row r="18" spans="1:7" ht="16.5">
      <c r="A18" s="18" t="s">
        <v>8</v>
      </c>
      <c r="B18" s="16">
        <v>9</v>
      </c>
      <c r="C18" s="16"/>
      <c r="D18" s="16"/>
      <c r="E18" s="16"/>
      <c r="F18" s="16"/>
      <c r="G18" s="16"/>
    </row>
    <row r="19" spans="1:7" ht="16.5">
      <c r="A19" s="20">
        <v>0.33333333333333331</v>
      </c>
      <c r="B19" s="16">
        <v>11</v>
      </c>
      <c r="C19" s="16"/>
      <c r="D19" s="16"/>
      <c r="E19" s="16"/>
      <c r="F19" s="16"/>
      <c r="G19" s="16"/>
    </row>
    <row r="20" spans="1:7" ht="16.5">
      <c r="A20" s="20">
        <v>0.35416666666666669</v>
      </c>
      <c r="B20" s="16">
        <v>7</v>
      </c>
      <c r="C20" s="16"/>
      <c r="D20" s="16"/>
      <c r="E20" s="16"/>
      <c r="F20" s="16"/>
      <c r="G20" s="16"/>
    </row>
    <row r="21" spans="1:7" ht="16.5">
      <c r="A21" s="20">
        <v>0.375</v>
      </c>
      <c r="B21" s="16">
        <v>8</v>
      </c>
      <c r="C21" s="16"/>
      <c r="D21" s="16"/>
      <c r="E21" s="16"/>
      <c r="F21" s="16"/>
      <c r="G21" s="16"/>
    </row>
    <row r="22" spans="1:7" ht="16.5">
      <c r="A22" s="20">
        <v>0.39583333333333331</v>
      </c>
      <c r="B22" s="16">
        <v>7</v>
      </c>
      <c r="C22" s="16"/>
      <c r="D22" s="16"/>
      <c r="E22" s="16"/>
      <c r="F22" s="16"/>
      <c r="G22" s="16"/>
    </row>
    <row r="23" spans="1:7" ht="16.5">
      <c r="A23" s="20">
        <v>0.41666666666666669</v>
      </c>
      <c r="B23" s="16">
        <v>10</v>
      </c>
      <c r="C23" s="16"/>
      <c r="D23" s="16"/>
      <c r="E23" s="16"/>
      <c r="F23" s="16"/>
      <c r="G23" s="16"/>
    </row>
    <row r="24" spans="1:7" ht="16.5">
      <c r="A24" s="20">
        <v>0.4375</v>
      </c>
      <c r="B24" s="16">
        <v>4</v>
      </c>
      <c r="C24" s="16"/>
      <c r="D24" s="16"/>
      <c r="E24" s="16"/>
      <c r="F24" s="16"/>
      <c r="G24" s="16"/>
    </row>
    <row r="25" spans="1:7" ht="16.5">
      <c r="A25" s="20">
        <v>0.45833333333333331</v>
      </c>
      <c r="B25" s="16">
        <v>11</v>
      </c>
      <c r="C25" s="16"/>
      <c r="D25" s="16"/>
      <c r="E25" s="16"/>
      <c r="F25" s="16"/>
      <c r="G25" s="16"/>
    </row>
    <row r="26" spans="1:7" ht="16.5">
      <c r="A26" s="20">
        <v>0.47916666666666669</v>
      </c>
      <c r="B26" s="16">
        <v>6</v>
      </c>
      <c r="C26" s="16"/>
      <c r="D26" s="16"/>
      <c r="E26" s="16"/>
      <c r="F26" s="16"/>
      <c r="G26" s="16"/>
    </row>
    <row r="27" spans="1:7" ht="16.5">
      <c r="A27" s="20">
        <v>0.5</v>
      </c>
      <c r="B27" s="16">
        <v>12</v>
      </c>
      <c r="C27" s="16"/>
      <c r="D27" s="16"/>
      <c r="E27" s="16"/>
      <c r="F27" s="16"/>
      <c r="G27" s="16"/>
    </row>
    <row r="28" spans="1:7" ht="16.5">
      <c r="A28" s="20">
        <v>0.52083333333333337</v>
      </c>
      <c r="B28" s="16">
        <v>6</v>
      </c>
      <c r="C28" s="16"/>
      <c r="D28" s="16"/>
      <c r="E28" s="16"/>
      <c r="F28" s="16"/>
      <c r="G28" s="16"/>
    </row>
    <row r="29" spans="1:7" ht="16.5">
      <c r="A29" s="20">
        <v>0.54166666666666663</v>
      </c>
      <c r="B29" s="16">
        <v>7</v>
      </c>
      <c r="C29" s="16"/>
      <c r="D29" s="16"/>
      <c r="E29" s="16"/>
      <c r="F29" s="16"/>
      <c r="G29" s="16"/>
    </row>
    <row r="30" spans="1:7" ht="16.5">
      <c r="A30" s="20">
        <v>0.5625</v>
      </c>
      <c r="B30" s="16">
        <v>5</v>
      </c>
      <c r="C30" s="16"/>
      <c r="D30" s="16"/>
      <c r="E30" s="16"/>
      <c r="F30" s="16"/>
      <c r="G30" s="16"/>
    </row>
    <row r="31" spans="1:7" ht="16.5">
      <c r="A31" s="20">
        <v>0.58333333333333337</v>
      </c>
      <c r="B31" s="16">
        <v>6</v>
      </c>
      <c r="C31" s="16"/>
      <c r="D31" s="16"/>
      <c r="E31" s="16"/>
      <c r="F31" s="16"/>
      <c r="G31" s="16"/>
    </row>
    <row r="32" spans="1:7" ht="16.5">
      <c r="A32" s="20">
        <v>0.60416666666666663</v>
      </c>
      <c r="B32" s="16">
        <v>7</v>
      </c>
      <c r="C32" s="16"/>
      <c r="D32" s="16"/>
      <c r="E32" s="16"/>
      <c r="F32" s="16"/>
      <c r="G32" s="16"/>
    </row>
    <row r="33" spans="1:7" ht="16.5">
      <c r="A33" s="20">
        <v>0.625</v>
      </c>
      <c r="B33" s="16">
        <v>9</v>
      </c>
      <c r="C33" s="16"/>
      <c r="D33" s="16"/>
      <c r="E33" s="16"/>
      <c r="F33" s="16"/>
      <c r="G33" s="16"/>
    </row>
    <row r="34" spans="1:7" ht="16.5">
      <c r="A34" s="20">
        <v>0.64583333333333337</v>
      </c>
      <c r="B34" s="16">
        <v>10</v>
      </c>
      <c r="C34" s="16"/>
      <c r="D34" s="16"/>
      <c r="E34" s="16"/>
      <c r="F34" s="16"/>
      <c r="G34" s="16"/>
    </row>
    <row r="35" spans="1:7" ht="16.5">
      <c r="A35" s="20">
        <v>0.66666666666666663</v>
      </c>
      <c r="B35" s="16">
        <v>10</v>
      </c>
      <c r="C35" s="16"/>
      <c r="D35" s="16"/>
      <c r="E35" s="16"/>
      <c r="F35" s="16"/>
      <c r="G35" s="16"/>
    </row>
    <row r="36" spans="1:7" ht="16.5">
      <c r="A36" s="20">
        <v>0.6875</v>
      </c>
      <c r="B36" s="16">
        <v>8</v>
      </c>
      <c r="C36" s="16"/>
      <c r="D36" s="16"/>
      <c r="E36" s="16"/>
      <c r="F36" s="16"/>
      <c r="G36" s="16"/>
    </row>
    <row r="37" spans="1:7" ht="16.5">
      <c r="A37" s="20">
        <v>0.70833333333333337</v>
      </c>
      <c r="B37" s="16">
        <v>11</v>
      </c>
      <c r="C37" s="16"/>
      <c r="D37" s="16"/>
      <c r="E37" s="16"/>
      <c r="F37" s="16"/>
      <c r="G37" s="16"/>
    </row>
    <row r="38" spans="1:7" ht="16.5">
      <c r="A38" s="20">
        <v>0.72916666666666663</v>
      </c>
      <c r="B38" s="16">
        <v>9</v>
      </c>
      <c r="C38" s="16"/>
      <c r="D38" s="16"/>
      <c r="E38" s="16"/>
      <c r="F38" s="16"/>
      <c r="G38" s="16"/>
    </row>
    <row r="39" spans="1:7" ht="16.5">
      <c r="A39" s="20">
        <v>0.75</v>
      </c>
      <c r="B39" s="16">
        <v>15</v>
      </c>
      <c r="C39" s="16"/>
      <c r="D39" s="16"/>
      <c r="E39" s="16"/>
      <c r="F39" s="16"/>
      <c r="G39" s="16"/>
    </row>
    <row r="40" spans="1:7" ht="16.5">
      <c r="A40" s="20">
        <v>0.77083333333333337</v>
      </c>
      <c r="B40" s="16">
        <v>12</v>
      </c>
      <c r="C40" s="16"/>
      <c r="D40" s="16"/>
      <c r="E40" s="16"/>
      <c r="F40" s="16"/>
      <c r="G40" s="16"/>
    </row>
    <row r="41" spans="1:7" ht="16.5">
      <c r="A41" s="18" t="s">
        <v>885</v>
      </c>
      <c r="B41" s="16">
        <v>200</v>
      </c>
      <c r="C41" s="16"/>
      <c r="D41" s="16"/>
      <c r="E41" s="16"/>
      <c r="F41" s="16"/>
      <c r="G41" s="16"/>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3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23" customWidth="1"/>
    <col min="2" max="2" width="15" customWidth="1"/>
    <col min="3" max="4" width="17" customWidth="1"/>
    <col min="5" max="5" width="18" customWidth="1"/>
    <col min="6" max="6" width="16" customWidth="1"/>
    <col min="7" max="7" width="22" customWidth="1"/>
    <col min="8" max="8" width="17" customWidth="1"/>
    <col min="9" max="9" width="3" customWidth="1"/>
    <col min="10" max="11" width="17" customWidth="1"/>
    <col min="12" max="12" width="3" customWidth="1"/>
  </cols>
  <sheetData>
    <row r="1" spans="1:12" ht="24">
      <c r="A1" s="27" t="s">
        <v>896</v>
      </c>
      <c r="B1" s="27"/>
      <c r="C1" s="27"/>
      <c r="D1" s="27"/>
      <c r="E1" s="27"/>
      <c r="F1" s="27"/>
      <c r="G1" s="27"/>
      <c r="H1" s="27"/>
      <c r="I1" s="27"/>
      <c r="J1" s="27"/>
      <c r="K1" s="27"/>
      <c r="L1" s="27"/>
    </row>
    <row r="2" spans="1:12" ht="15.4">
      <c r="A2" s="3" t="s">
        <v>897</v>
      </c>
      <c r="B2" s="4" t="s">
        <v>898</v>
      </c>
      <c r="C2" s="2"/>
      <c r="D2" s="2"/>
      <c r="E2" s="2"/>
      <c r="F2" s="2"/>
      <c r="G2" s="2"/>
      <c r="H2" s="2"/>
      <c r="I2" s="2"/>
      <c r="J2" s="2"/>
      <c r="K2" s="2"/>
      <c r="L2" s="2"/>
    </row>
    <row r="3" spans="1:12" ht="15.4">
      <c r="A3" s="28" t="s">
        <v>879</v>
      </c>
      <c r="B3" s="28"/>
      <c r="C3" s="2"/>
      <c r="D3" s="28" t="s">
        <v>866</v>
      </c>
      <c r="E3" s="28"/>
      <c r="F3" s="2"/>
      <c r="G3" s="28" t="s">
        <v>867</v>
      </c>
      <c r="H3" s="28"/>
      <c r="I3" s="2"/>
      <c r="J3" s="28" t="s">
        <v>880</v>
      </c>
      <c r="K3" s="28"/>
      <c r="L3" s="2"/>
    </row>
    <row r="4" spans="1:12" ht="15.4">
      <c r="A4" s="23">
        <f>IF($B$2="All",Dashboard_Data!$B$10,IFERROR(INDEX(Dashboard_Data!$B$2:$B$7,MATCH($B$2,Dashboard_Data!$A$2:$A$7,0)),"Unavailable"))</f>
        <v>200</v>
      </c>
      <c r="B4" s="23"/>
      <c r="C4" s="2"/>
      <c r="D4" s="24">
        <f>IF($B$2="All",Dashboard_Data!$B$13,IFERROR(INDEX(Dashboard_Data!$C$2:$C$7,MATCH($B$2,Dashboard_Data!$A$2:$A$7,0)),"Unavailable"))</f>
        <v>0.28000000000000003</v>
      </c>
      <c r="E4" s="24"/>
      <c r="F4" s="2"/>
      <c r="G4" s="24">
        <f>IF($B$2="All",Dashboard_Data!$B$14,IFERROR(INDEX(Dashboard_Data!$D$2:$D$7,MATCH($B$2,Dashboard_Data!$A$2:$A$7,0)),"Unavailable"))</f>
        <v>0.23</v>
      </c>
      <c r="H4" s="24"/>
      <c r="I4" s="2"/>
      <c r="J4" s="25">
        <f>IF($B$2="All",IFERROR(AVERAGE(Dashboard_Feedback!$F$2:$F$199),"Unavailable"),IFERROR(INDEX(Dashboard_Data!$F$2:$F$7,MATCH($B$2,Dashboard_Data!$A$2:$A$7,0)),"Unavailable"))</f>
        <v>41.53846153846154</v>
      </c>
      <c r="K4" s="26"/>
      <c r="L4" s="2"/>
    </row>
    <row r="5" spans="1:12" ht="15.4">
      <c r="A5" s="23"/>
      <c r="B5" s="23"/>
      <c r="C5" s="2"/>
      <c r="D5" s="24"/>
      <c r="E5" s="24"/>
      <c r="F5" s="2"/>
      <c r="G5" s="24"/>
      <c r="H5" s="24"/>
      <c r="I5" s="2"/>
      <c r="J5" s="26"/>
      <c r="K5" s="26"/>
      <c r="L5" s="2"/>
    </row>
    <row r="6" spans="1:12" ht="15.4">
      <c r="A6" s="2"/>
      <c r="B6" s="2"/>
      <c r="C6" s="2"/>
      <c r="D6" s="2"/>
      <c r="E6" s="2"/>
      <c r="F6" s="2"/>
      <c r="G6" s="2"/>
      <c r="H6" s="2"/>
      <c r="I6" s="2"/>
      <c r="J6" s="2"/>
      <c r="K6" s="2"/>
      <c r="L6" s="2"/>
    </row>
    <row r="7" spans="1:12" ht="30" customHeight="1">
      <c r="A7" s="21" t="s">
        <v>899</v>
      </c>
      <c r="B7" s="22"/>
      <c r="C7" s="22"/>
      <c r="D7" s="22"/>
      <c r="E7" s="22"/>
      <c r="F7" s="22"/>
      <c r="G7" s="22"/>
      <c r="H7" s="22"/>
      <c r="I7" s="2"/>
      <c r="J7" s="2"/>
      <c r="K7" s="2"/>
      <c r="L7" s="2"/>
    </row>
    <row r="8" spans="1:12" ht="15.4">
      <c r="A8" s="5" t="s">
        <v>5</v>
      </c>
      <c r="B8" s="5" t="s">
        <v>1</v>
      </c>
      <c r="C8" s="5" t="s">
        <v>866</v>
      </c>
      <c r="D8" s="5" t="s">
        <v>867</v>
      </c>
      <c r="E8" s="5" t="s">
        <v>868</v>
      </c>
      <c r="F8" s="5" t="s">
        <v>869</v>
      </c>
      <c r="G8" s="5" t="s">
        <v>870</v>
      </c>
      <c r="H8" s="5" t="s">
        <v>871</v>
      </c>
      <c r="I8" s="2"/>
      <c r="J8" s="2"/>
      <c r="K8" s="2"/>
      <c r="L8" s="2"/>
    </row>
    <row r="9" spans="1:12" ht="15.4">
      <c r="A9" s="2" t="str">
        <f>IF($B$2="All",Dashboard_Data!A2,$B$2)</f>
        <v>Cardiology</v>
      </c>
      <c r="B9" s="2">
        <f>IF($A9="","",IFERROR(INDEX(Dashboard_Data!$B$2:$B$7,MATCH($A9,Dashboard_Data!$A$2:$A$7,0)),"Unavailable"))</f>
        <v>38</v>
      </c>
      <c r="C9" s="13">
        <f>IF($A9="","",IFERROR(INDEX(Dashboard_Data!$C$2:$C$7,MATCH($A9,Dashboard_Data!$A$2:$A$7,0)),"Unavailable"))</f>
        <v>0.34210526315789475</v>
      </c>
      <c r="D9" s="13">
        <f>IF($A9="","",IFERROR(INDEX(Dashboard_Data!$D$2:$D$7,MATCH($A9,Dashboard_Data!$A$2:$A$7,0)),"Unavailable"))</f>
        <v>0.13157894736842105</v>
      </c>
      <c r="E9" s="8">
        <f>IF($A9="","",IFERROR(INDEX(Dashboard_Data!$E$2:$E$7,MATCH($A9,Dashboard_Data!$A$2:$A$7,0)),"Unavailable"))</f>
        <v>7.0303030303030303</v>
      </c>
      <c r="F9" s="8">
        <f>IF($A9="","",IFERROR(INDEX(Dashboard_Data!$F$2:$F$7,MATCH($A9,Dashboard_Data!$A$2:$A$7,0)),"Unavailable"))</f>
        <v>40</v>
      </c>
      <c r="G9" s="8">
        <f>IF($A9="","",IFERROR(INDEX(Dashboard_Data!$G$2:$G$7,MATCH($A9,Dashboard_Data!$A$2:$A$7,0)),"Unavailable"))</f>
        <v>4.1818181818181817</v>
      </c>
      <c r="H9" s="13">
        <f>IF($A9="","",IFERROR(INDEX(Dashboard_Data!$H$2:$H$7,MATCH($A9,Dashboard_Data!$A$2:$A$7,0)),"Unavailable"))</f>
        <v>0.59090909090909094</v>
      </c>
      <c r="I9" s="2"/>
      <c r="J9" s="2"/>
      <c r="K9" s="2"/>
      <c r="L9" s="2"/>
    </row>
    <row r="10" spans="1:12" ht="15.4">
      <c r="A10" s="2" t="str">
        <f>IF($B$2="All",Dashboard_Data!A3,"")</f>
        <v>General Medicine</v>
      </c>
      <c r="B10" s="2">
        <f>IF($A10="","",IFERROR(INDEX(Dashboard_Data!$B$2:$B$7,MATCH($A10,Dashboard_Data!$A$2:$A$7,0)),"Unavailable"))</f>
        <v>27</v>
      </c>
      <c r="C10" s="13">
        <f>IF($A10="","",IFERROR(INDEX(Dashboard_Data!$C$2:$C$7,MATCH($A10,Dashboard_Data!$A$2:$A$7,0)),"Unavailable"))</f>
        <v>0.25925925925925924</v>
      </c>
      <c r="D10" s="13">
        <f>IF($A10="","",IFERROR(INDEX(Dashboard_Data!$D$2:$D$7,MATCH($A10,Dashboard_Data!$A$2:$A$7,0)),"Unavailable"))</f>
        <v>0.18518518518518517</v>
      </c>
      <c r="E10" s="8">
        <f>IF($A10="","",IFERROR(INDEX(Dashboard_Data!$E$2:$E$7,MATCH($A10,Dashboard_Data!$A$2:$A$7,0)),"Unavailable"))</f>
        <v>5.384615384615385</v>
      </c>
      <c r="F10" s="8">
        <f>IF($A10="","",IFERROR(INDEX(Dashboard_Data!$F$2:$F$7,MATCH($A10,Dashboard_Data!$A$2:$A$7,0)),"Unavailable"))</f>
        <v>43.846153846153847</v>
      </c>
      <c r="G10" s="8">
        <f>IF($A10="","",IFERROR(INDEX(Dashboard_Data!$G$2:$G$7,MATCH($A10,Dashboard_Data!$A$2:$A$7,0)),"Unavailable"))</f>
        <v>3.4102564102564101</v>
      </c>
      <c r="H10" s="13">
        <f>IF($A10="","",IFERROR(INDEX(Dashboard_Data!$H$2:$H$7,MATCH($A10,Dashboard_Data!$A$2:$A$7,0)),"Unavailable"))</f>
        <v>0.5641025641025641</v>
      </c>
      <c r="I10" s="2"/>
      <c r="J10" s="2"/>
      <c r="K10" s="2"/>
      <c r="L10" s="2"/>
    </row>
    <row r="11" spans="1:12" ht="15.4">
      <c r="A11" s="2" t="str">
        <f>IF($B$2="All",Dashboard_Data!A4,"")</f>
        <v>Neurology</v>
      </c>
      <c r="B11" s="2">
        <f>IF($A11="","",IFERROR(INDEX(Dashboard_Data!$B$2:$B$7,MATCH($A11,Dashboard_Data!$A$2:$A$7,0)),"Unavailable"))</f>
        <v>35</v>
      </c>
      <c r="C11" s="13">
        <f>IF($A11="","",IFERROR(INDEX(Dashboard_Data!$C$2:$C$7,MATCH($A11,Dashboard_Data!$A$2:$A$7,0)),"Unavailable"))</f>
        <v>0.2857142857142857</v>
      </c>
      <c r="D11" s="13">
        <f>IF($A11="","",IFERROR(INDEX(Dashboard_Data!$D$2:$D$7,MATCH($A11,Dashboard_Data!$A$2:$A$7,0)),"Unavailable"))</f>
        <v>0.25714285714285712</v>
      </c>
      <c r="E11" s="8">
        <f>IF($A11="","",IFERROR(INDEX(Dashboard_Data!$E$2:$E$7,MATCH($A11,Dashboard_Data!$A$2:$A$7,0)),"Unavailable"))</f>
        <v>6.2647058823529411</v>
      </c>
      <c r="F11" s="8">
        <f>IF($A11="","",IFERROR(INDEX(Dashboard_Data!$F$2:$F$7,MATCH($A11,Dashboard_Data!$A$2:$A$7,0)),"Unavailable"))</f>
        <v>42.794117647058826</v>
      </c>
      <c r="G11" s="8">
        <f>IF($A11="","",IFERROR(INDEX(Dashboard_Data!$G$2:$G$7,MATCH($A11,Dashboard_Data!$A$2:$A$7,0)),"Unavailable"))</f>
        <v>3.7941176470588234</v>
      </c>
      <c r="H11" s="13">
        <f>IF($A11="","",IFERROR(INDEX(Dashboard_Data!$H$2:$H$7,MATCH($A11,Dashboard_Data!$A$2:$A$7,0)),"Unavailable"))</f>
        <v>0.6470588235294118</v>
      </c>
      <c r="I11" s="2"/>
      <c r="J11" s="2"/>
      <c r="K11" s="2"/>
      <c r="L11" s="2"/>
    </row>
    <row r="12" spans="1:12" ht="15.4">
      <c r="A12" s="2" t="str">
        <f>IF($B$2="All",Dashboard_Data!A5,"")</f>
        <v>Oncology</v>
      </c>
      <c r="B12" s="2">
        <f>IF($A12="","",IFERROR(INDEX(Dashboard_Data!$B$2:$B$7,MATCH($A12,Dashboard_Data!$A$2:$A$7,0)),"Unavailable"))</f>
        <v>32</v>
      </c>
      <c r="C12" s="13">
        <f>IF($A12="","",IFERROR(INDEX(Dashboard_Data!$C$2:$C$7,MATCH($A12,Dashboard_Data!$A$2:$A$7,0)),"Unavailable"))</f>
        <v>0.21875</v>
      </c>
      <c r="D12" s="13">
        <f>IF($A12="","",IFERROR(INDEX(Dashboard_Data!$D$2:$D$7,MATCH($A12,Dashboard_Data!$A$2:$A$7,0)),"Unavailable"))</f>
        <v>0.28125</v>
      </c>
      <c r="E12" s="8">
        <f>IF($A12="","",IFERROR(INDEX(Dashboard_Data!$E$2:$E$7,MATCH($A12,Dashboard_Data!$A$2:$A$7,0)),"Unavailable"))</f>
        <v>6.5</v>
      </c>
      <c r="F12" s="8">
        <f>IF($A12="","",IFERROR(INDEX(Dashboard_Data!$F$2:$F$7,MATCH($A12,Dashboard_Data!$A$2:$A$7,0)),"Unavailable"))</f>
        <v>39.375</v>
      </c>
      <c r="G12" s="8">
        <f>IF($A12="","",IFERROR(INDEX(Dashboard_Data!$G$2:$G$7,MATCH($A12,Dashboard_Data!$A$2:$A$7,0)),"Unavailable"))</f>
        <v>3.5555555555555554</v>
      </c>
      <c r="H12" s="13">
        <f>IF($A12="","",IFERROR(INDEX(Dashboard_Data!$H$2:$H$7,MATCH($A12,Dashboard_Data!$A$2:$A$7,0)),"Unavailable"))</f>
        <v>0.58333333333333337</v>
      </c>
      <c r="I12" s="2"/>
      <c r="J12" s="2"/>
      <c r="K12" s="2"/>
      <c r="L12" s="2"/>
    </row>
    <row r="13" spans="1:12" ht="15.4">
      <c r="A13" s="2" t="str">
        <f>IF($B$2="All",Dashboard_Data!A6,"")</f>
        <v>Orthopedics</v>
      </c>
      <c r="B13" s="2">
        <f>IF($A13="","",IFERROR(INDEX(Dashboard_Data!$B$2:$B$7,MATCH($A13,Dashboard_Data!$A$2:$A$7,0)),"Unavailable"))</f>
        <v>30</v>
      </c>
      <c r="C13" s="13">
        <f>IF($A13="","",IFERROR(INDEX(Dashboard_Data!$C$2:$C$7,MATCH($A13,Dashboard_Data!$A$2:$A$7,0)),"Unavailable"))</f>
        <v>0.26666666666666666</v>
      </c>
      <c r="D13" s="13">
        <f>IF($A13="","",IFERROR(INDEX(Dashboard_Data!$D$2:$D$7,MATCH($A13,Dashboard_Data!$A$2:$A$7,0)),"Unavailable"))</f>
        <v>0.4</v>
      </c>
      <c r="E13" s="8">
        <f>IF($A13="","",IFERROR(INDEX(Dashboard_Data!$E$2:$E$7,MATCH($A13,Dashboard_Data!$A$2:$A$7,0)),"Unavailable"))</f>
        <v>5.931034482758621</v>
      </c>
      <c r="F13" s="8">
        <f>IF($A13="","",IFERROR(INDEX(Dashboard_Data!$F$2:$F$7,MATCH($A13,Dashboard_Data!$A$2:$A$7,0)),"Unavailable"))</f>
        <v>42.413793103448278</v>
      </c>
      <c r="G13" s="8">
        <f>IF($A13="","",IFERROR(INDEX(Dashboard_Data!$G$2:$G$7,MATCH($A13,Dashboard_Data!$A$2:$A$7,0)),"Unavailable"))</f>
        <v>3.3703703703703702</v>
      </c>
      <c r="H13" s="13">
        <f>IF($A13="","",IFERROR(INDEX(Dashboard_Data!$H$2:$H$7,MATCH($A13,Dashboard_Data!$A$2:$A$7,0)),"Unavailable"))</f>
        <v>0.51851851851851849</v>
      </c>
      <c r="I13" s="2"/>
      <c r="J13" s="2"/>
      <c r="K13" s="2"/>
      <c r="L13" s="2"/>
    </row>
    <row r="14" spans="1:12" ht="15.4">
      <c r="A14" s="2" t="str">
        <f>IF($B$2="All",Dashboard_Data!A7,"")</f>
        <v>Pediatric</v>
      </c>
      <c r="B14" s="2">
        <f>IF($A14="","",IFERROR(INDEX(Dashboard_Data!$B$2:$B$7,MATCH($A14,Dashboard_Data!$A$2:$A$7,0)),"Unavailable"))</f>
        <v>37</v>
      </c>
      <c r="C14" s="13">
        <f>IF($A14="","",IFERROR(INDEX(Dashboard_Data!$C$2:$C$7,MATCH($A14,Dashboard_Data!$A$2:$A$7,0)),"Unavailable"))</f>
        <v>0.27027027027027029</v>
      </c>
      <c r="D14" s="13">
        <f>IF($A14="","",IFERROR(INDEX(Dashboard_Data!$D$2:$D$7,MATCH($A14,Dashboard_Data!$A$2:$A$7,0)),"Unavailable"))</f>
        <v>0.16216216216216217</v>
      </c>
      <c r="E14" s="8">
        <f>IF($A14="","",IFERROR(INDEX(Dashboard_Data!$E$2:$E$7,MATCH($A14,Dashboard_Data!$A$2:$A$7,0)),"Unavailable"))</f>
        <v>6.3243243243243246</v>
      </c>
      <c r="F14" s="8">
        <f>IF($A14="","",IFERROR(INDEX(Dashboard_Data!$F$2:$F$7,MATCH($A14,Dashboard_Data!$A$2:$A$7,0)),"Unavailable"))</f>
        <v>41.351351351351354</v>
      </c>
      <c r="G14" s="8">
        <f>IF($A14="","",IFERROR(INDEX(Dashboard_Data!$G$2:$G$7,MATCH($A14,Dashboard_Data!$A$2:$A$7,0)),"Unavailable"))</f>
        <v>4.8499999999999996</v>
      </c>
      <c r="H14" s="13">
        <f>IF($A14="","",IFERROR(INDEX(Dashboard_Data!$H$2:$H$7,MATCH($A14,Dashboard_Data!$A$2:$A$7,0)),"Unavailable"))</f>
        <v>0.6</v>
      </c>
      <c r="I14" s="2"/>
      <c r="J14" s="2"/>
      <c r="K14" s="2"/>
      <c r="L14" s="2"/>
    </row>
    <row r="15" spans="1:12" ht="15.4">
      <c r="A15" s="2"/>
      <c r="B15" s="2"/>
      <c r="C15" s="2"/>
      <c r="D15" s="2"/>
      <c r="E15" s="2"/>
      <c r="F15" s="2"/>
      <c r="G15" s="2"/>
      <c r="H15" s="2"/>
      <c r="I15" s="2"/>
      <c r="J15" s="2"/>
      <c r="K15" s="2"/>
      <c r="L15" s="2"/>
    </row>
    <row r="16" spans="1:12" ht="15.4">
      <c r="A16" s="2"/>
      <c r="B16" s="2"/>
      <c r="C16" s="2"/>
      <c r="D16" s="2"/>
      <c r="E16" s="2"/>
      <c r="F16" s="2"/>
      <c r="G16" s="2"/>
      <c r="H16" s="2"/>
      <c r="I16" s="2"/>
      <c r="J16" s="2"/>
      <c r="K16" s="2"/>
      <c r="L16" s="2"/>
    </row>
    <row r="17" spans="1:12" ht="15.4">
      <c r="A17" s="2"/>
      <c r="B17" s="2"/>
      <c r="C17" s="2"/>
      <c r="D17" s="2"/>
      <c r="E17" s="2"/>
      <c r="F17" s="2"/>
      <c r="G17" s="2"/>
      <c r="H17" s="2"/>
      <c r="I17" s="2"/>
      <c r="J17" s="2"/>
      <c r="K17" s="2"/>
      <c r="L17" s="2"/>
    </row>
    <row r="18" spans="1:12" ht="15.4">
      <c r="A18" s="2"/>
      <c r="B18" s="2"/>
      <c r="C18" s="2"/>
      <c r="D18" s="2"/>
      <c r="E18" s="2"/>
      <c r="F18" s="2"/>
      <c r="G18" s="2"/>
      <c r="H18" s="2"/>
      <c r="I18" s="2"/>
      <c r="J18" s="2"/>
      <c r="K18" s="2"/>
      <c r="L18" s="2"/>
    </row>
    <row r="19" spans="1:12" ht="15.4">
      <c r="A19" s="2"/>
      <c r="B19" s="2"/>
      <c r="C19" s="2"/>
      <c r="D19" s="2"/>
      <c r="E19" s="2"/>
      <c r="F19" s="2"/>
      <c r="G19" s="2"/>
      <c r="H19" s="2"/>
      <c r="I19" s="2"/>
      <c r="J19" s="2"/>
      <c r="K19" s="2"/>
      <c r="L19" s="2"/>
    </row>
    <row r="20" spans="1:12" ht="15.4">
      <c r="A20" s="2"/>
      <c r="B20" s="2"/>
      <c r="C20" s="2"/>
      <c r="D20" s="2"/>
      <c r="E20" s="2"/>
      <c r="F20" s="2"/>
      <c r="G20" s="2"/>
      <c r="H20" s="2"/>
      <c r="I20" s="2"/>
      <c r="J20" s="2"/>
      <c r="K20" s="2"/>
      <c r="L20" s="2"/>
    </row>
    <row r="21" spans="1:12" ht="15.4">
      <c r="A21" s="2"/>
      <c r="B21" s="2"/>
      <c r="C21" s="2"/>
      <c r="D21" s="2"/>
      <c r="E21" s="2"/>
      <c r="F21" s="2"/>
      <c r="G21" s="2"/>
      <c r="H21" s="2"/>
      <c r="I21" s="2"/>
      <c r="J21" s="2"/>
      <c r="K21" s="2"/>
      <c r="L21" s="2"/>
    </row>
    <row r="22" spans="1:12" ht="15.4">
      <c r="A22" s="2"/>
      <c r="B22" s="2"/>
      <c r="C22" s="2"/>
      <c r="D22" s="2"/>
      <c r="E22" s="2"/>
      <c r="F22" s="2"/>
      <c r="G22" s="2"/>
      <c r="H22" s="2"/>
      <c r="I22" s="2"/>
      <c r="J22" s="2"/>
      <c r="K22" s="2"/>
      <c r="L22" s="2"/>
    </row>
    <row r="23" spans="1:12" ht="15.4">
      <c r="A23" s="2"/>
      <c r="B23" s="2"/>
      <c r="C23" s="2"/>
      <c r="D23" s="2"/>
      <c r="E23" s="2"/>
      <c r="F23" s="2"/>
      <c r="G23" s="2"/>
      <c r="H23" s="2"/>
      <c r="I23" s="2"/>
      <c r="J23" s="2"/>
      <c r="K23" s="2"/>
      <c r="L23" s="2"/>
    </row>
    <row r="24" spans="1:12" ht="15.4">
      <c r="A24" s="2"/>
      <c r="B24" s="2"/>
      <c r="C24" s="2"/>
      <c r="D24" s="2"/>
      <c r="E24" s="2"/>
      <c r="F24" s="2"/>
      <c r="G24" s="2"/>
      <c r="H24" s="2"/>
      <c r="I24" s="2"/>
      <c r="J24" s="2"/>
      <c r="K24" s="2"/>
      <c r="L24" s="2"/>
    </row>
    <row r="25" spans="1:12" ht="15.4">
      <c r="A25" s="2"/>
      <c r="B25" s="2"/>
      <c r="C25" s="2"/>
      <c r="D25" s="2"/>
      <c r="E25" s="2"/>
      <c r="F25" s="2"/>
      <c r="G25" s="2"/>
      <c r="H25" s="2"/>
      <c r="I25" s="2"/>
      <c r="J25" s="2"/>
      <c r="K25" s="2"/>
      <c r="L25" s="2"/>
    </row>
    <row r="26" spans="1:12" ht="15.4">
      <c r="A26" s="2"/>
      <c r="B26" s="2"/>
      <c r="C26" s="2"/>
      <c r="D26" s="2"/>
      <c r="E26" s="2"/>
      <c r="F26" s="2"/>
      <c r="G26" s="2"/>
      <c r="H26" s="2"/>
      <c r="I26" s="2"/>
      <c r="J26" s="2"/>
      <c r="K26" s="2"/>
      <c r="L26" s="2"/>
    </row>
    <row r="27" spans="1:12" ht="15.4">
      <c r="A27" s="2"/>
      <c r="B27" s="2"/>
      <c r="C27" s="2"/>
      <c r="D27" s="2"/>
      <c r="E27" s="2"/>
      <c r="F27" s="2"/>
      <c r="G27" s="2"/>
      <c r="H27" s="2"/>
      <c r="I27" s="2"/>
      <c r="J27" s="2"/>
      <c r="K27" s="2"/>
      <c r="L27" s="2"/>
    </row>
    <row r="28" spans="1:12" ht="15.4">
      <c r="A28" s="2"/>
      <c r="B28" s="2"/>
      <c r="C28" s="2"/>
      <c r="D28" s="2"/>
      <c r="E28" s="2"/>
      <c r="F28" s="2"/>
      <c r="G28" s="2"/>
      <c r="H28" s="2"/>
      <c r="I28" s="2"/>
      <c r="J28" s="2"/>
      <c r="K28" s="2"/>
      <c r="L28" s="2"/>
    </row>
    <row r="29" spans="1:12" ht="15.4">
      <c r="A29" s="2"/>
      <c r="B29" s="2"/>
      <c r="C29" s="2"/>
      <c r="D29" s="2"/>
      <c r="E29" s="2"/>
      <c r="F29" s="2"/>
      <c r="G29" s="2"/>
      <c r="H29" s="2"/>
      <c r="I29" s="2"/>
      <c r="J29" s="2"/>
      <c r="K29" s="2"/>
      <c r="L29" s="2"/>
    </row>
    <row r="30" spans="1:12" ht="15.4">
      <c r="A30" s="2"/>
      <c r="B30" s="2"/>
      <c r="C30" s="2"/>
      <c r="D30" s="2"/>
      <c r="E30" s="2"/>
      <c r="F30" s="2"/>
      <c r="G30" s="2"/>
      <c r="H30" s="2"/>
      <c r="I30" s="2"/>
      <c r="J30" s="2"/>
      <c r="K30" s="2"/>
      <c r="L30" s="2"/>
    </row>
    <row r="31" spans="1:12" ht="15.4">
      <c r="A31" s="2"/>
      <c r="B31" s="2"/>
      <c r="C31" s="2"/>
      <c r="D31" s="2"/>
      <c r="E31" s="2"/>
      <c r="F31" s="2"/>
      <c r="G31" s="2"/>
      <c r="H31" s="2"/>
      <c r="I31" s="2"/>
      <c r="J31" s="2"/>
      <c r="K31" s="2"/>
      <c r="L31" s="2"/>
    </row>
  </sheetData>
  <mergeCells count="10">
    <mergeCell ref="A1:L1"/>
    <mergeCell ref="A3:B3"/>
    <mergeCell ref="D3:E3"/>
    <mergeCell ref="G3:H3"/>
    <mergeCell ref="J3:K3"/>
    <mergeCell ref="A7:H7"/>
    <mergeCell ref="A4:B5"/>
    <mergeCell ref="D4:E5"/>
    <mergeCell ref="G4:H5"/>
    <mergeCell ref="J4:K5"/>
  </mergeCells>
  <dataValidations count="1">
    <dataValidation type="list" allowBlank="1" showInputMessage="1" showErrorMessage="1" sqref="B2" xr:uid="{48D5128D-E13F-494A-AB27-850D81AE1B1D}">
      <formula1>"All,Cardiology,General Medicine,Neurology,Oncology,Orthopedics,Pediatric"</formula1>
    </dataValidation>
  </dataValidations>
  <pageMargins left="0.25" right="0.25" top="0.35" bottom="0.35" header="0.3" footer="0.3"/>
  <pageSetup scale="6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Dashboard_Appointments</vt:lpstr>
      <vt:lpstr>Dashboard_Feedback</vt:lpstr>
      <vt:lpstr>Dashboard_Resources</vt:lpstr>
      <vt:lpstr>Dashboard_Data</vt:lpstr>
      <vt:lpstr>Pivot Resources</vt:lpstr>
      <vt:lpstr>Pivot Satisfaction</vt:lpstr>
      <vt:lpstr>Pivot Appointments</vt:lpstr>
      <vt:lpstr>Dashboard</vt:lpstr>
      <vt:lpstr>Dashboard!Print_Area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Adwoa Acheampong</cp:lastModifiedBy>
  <dcterms:modified xsi:type="dcterms:W3CDTF">2026-10-21T10:40:35Z</dcterms:modified>
</cp:coreProperties>
</file>